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<sst xmlns="http://schemas.openxmlformats.org/spreadsheetml/2006/main" count="649" uniqueCount="78">
  <si>
    <t/>
  </si>
  <si>
    <t>NRLN Report  - FL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</si>
  <si>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</si>
  <si>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FL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</si>
  <si>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</si>
  <si>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</si>
  <si>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</si>
  <si>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</si>
  <si>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</si>
  <si>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FL Sen. Nelson</t>
  </si>
  <si>
    <t>FL Sen. Rubio</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</si>
  <si>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</si>
  <si>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</si>
  <si>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</si>
  <si>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</si>
  <si>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</si>
  <si>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</si>
  <si>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</si>
  <si>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Yes</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</si>
  <si>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</si>
  <si>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</si>
  <si>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</si>
  <si>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</si>
  <si>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</si>
  <si>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</si>
  <si>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</si>
  <si>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</si>
  <si>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Nay</t>
  </si>
  <si>
    <t>H.R. 5021: (Highway and Transportation Funding Act of 2014 )</t>
  </si>
  <si>
    <t xml:space="preserve">H.R. 5021: H.R. 5021: (Highway and Transportation Funding Act of 2014 ) </t>
  </si>
  <si>
    <t>Supported</t>
  </si>
  <si>
    <t>House Bills for the 113th Congress (2013 - 2014) -- Supported by the NRLN (Jan 2015)</t>
  </si>
  <si>
    <t>FL 01 Rep. Miller</t>
  </si>
  <si>
    <t>FL 02 Rep. Southerland</t>
  </si>
  <si>
    <t>FL 03 Rep. Yoho</t>
  </si>
  <si>
    <t>FL 04 Rep. Crenshaw</t>
  </si>
  <si>
    <t>FL 05 Rep. Brown</t>
  </si>
  <si>
    <t>FL 06 Rep. DeSantis</t>
  </si>
  <si>
    <t>FL 07 Rep. Mica</t>
  </si>
  <si>
    <t>FL 08 Rep. Posey</t>
  </si>
  <si>
    <t>FL 09 Rep. Grayson</t>
  </si>
  <si>
    <t>FL 10 Rep. Webster</t>
  </si>
  <si>
    <t>FL 11 Rep. Nugent</t>
  </si>
  <si>
    <t>FL 12 Rep. Bilirakis</t>
  </si>
  <si>
    <t>FL 13 Rep. Jolly</t>
  </si>
  <si>
    <t>FL 14 Rep. Castor</t>
  </si>
  <si>
    <t>FL 15 Rep. Ross</t>
  </si>
  <si>
    <t>FL 16 Rep. Buchanan</t>
  </si>
  <si>
    <t>FL 17 Rep. Rooney</t>
  </si>
  <si>
    <t>FL 18 Rep. Murphy</t>
  </si>
  <si>
    <t>FL 19 Rep. Clawson</t>
  </si>
  <si>
    <t>FL 20 Rep. Hastings</t>
  </si>
  <si>
    <t>FL 21 Rep. Deutch</t>
  </si>
  <si>
    <t>FL 22 Rep. Frankel</t>
  </si>
  <si>
    <t>FL 23 Rep. Wasserman Schultz</t>
  </si>
  <si>
    <t>FL 24 Rep. Wilson</t>
  </si>
  <si>
    <t>FL 25 Rep. Diaz-Balart</t>
  </si>
  <si>
    <t>FL 26 Rep. Garcia</t>
  </si>
  <si>
    <t>FL 27 Rep. Ros-Lehtinen</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</si>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</sst>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4">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C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51" t="s">
        <v>18</v>
      </c>
      <c r="D11" s="50" t="s">
        <v>13</v>
      </c>
    </row>
    <row r="12" spans="1:4" ht="12.75">
      <c r="A12" s="53">
        <f>HYPERLINK("http://www.congressweb.com/nrln/bills/detail/id/15496","S.367: Medicare Access to Rehabilitation Services Act of 2013")</f>
        <v>0</v>
      </c>
      <c r="B12" s="54" t="s">
        <v>12</v>
      </c>
      <c r="C12" s="55" t="s">
        <v>13</v>
      </c>
      <c r="D12" s="56" t="s">
        <v>13</v>
      </c>
    </row>
    <row r="13" spans="1:4" ht="12.75">
      <c r="A13" s="58">
        <f>HYPERLINK("http://www.congressweb.com/nrln/bills/detail/id/14924","S.214: Preserve Access to Affordable Generics -(Banning Pay for Delay)")</f>
        <v>0</v>
      </c>
      <c r="B13" s="59" t="s">
        <v>12</v>
      </c>
      <c r="C13" s="60" t="s">
        <v>13</v>
      </c>
      <c r="D13" s="61" t="s">
        <v>13</v>
      </c>
    </row>
    <row r="14" spans="1:4" ht="12.75">
      <c r="A14" s="63">
        <f>HYPERLINK("http://www.congressweb.com/nrln/bills/detail/id/14168","S.117: Medicare Prescription Drug Price Negotiation Act of 2013")</f>
        <v>0</v>
      </c>
      <c r="B14" s="64" t="s">
        <v>12</v>
      </c>
      <c r="C14" s="65" t="s">
        <v>13</v>
      </c>
      <c r="D14" s="66" t="s">
        <v>13</v>
      </c>
    </row>
    <row r="15" spans="1:4" ht="12.75">
      <c r="A15" s="67" t="s">
        <v>22</v>
      </c>
      <c r="B15" s="71" t="s">
        <v>23</v>
      </c>
      <c r="C15" s="69" t="s">
        <v>0</v>
      </c>
      <c r="D15" s="70" t="s">
        <v>6</v>
      </c>
    </row>
    <row r="16" spans="1:4" ht="12.75">
      <c r="A16" s="73">
        <f>HYPERLINK("http://www.congressweb.com/nrln/votes/detail/id/4346","H.R. 83: H.R.83 - Consolidated and Further Continuing Appropriations Act")</f>
        <v>0</v>
      </c>
      <c r="B16" s="74" t="s">
        <v>25</v>
      </c>
      <c r="C16" s="77" t="s">
        <v>26</v>
      </c>
      <c r="D16" s="78" t="s">
        <v>27</v>
      </c>
    </row>
    <row r="17" spans="1:4" ht="12.75">
      <c r="A17" s="80">
        <f>HYPERLINK("http://www.congressweb.com/nrln/votes/detail/id/4223","H.R. 5021: (Highway and Transportation Funding Act of 2014 )")</f>
        <v>0</v>
      </c>
      <c r="B17" s="81" t="s">
        <v>25</v>
      </c>
      <c r="C17" s="84" t="s">
        <v>26</v>
      </c>
      <c r="D17" s="85" t="s">
        <v>27</v>
      </c>
    </row>
    <row r="18" spans="1:4" ht="12.75">
      <c r="A18" s="87">
        <f>HYPERLINK("http://www.congressweb.com/nrln/votes/detail/id/4230","H.R. 5021: H.R. 5021: (Highway and Transportation Funding Act of 2014 ) ")</f>
        <v>0</v>
      </c>
      <c r="B18" s="88" t="s">
        <v>30</v>
      </c>
      <c r="C18" s="91" t="s">
        <v>26</v>
      </c>
      <c r="D18" s="92" t="s">
        <v>27</v>
      </c>
    </row>
    <row r="19" ht="12.75"/>
    <row r="20" spans="1:29" ht="30" customHeight="1">
      <c r="A20" s="95" t="s">
        <v>4</v>
      </c>
      <c r="B20" s="96" t="s">
        <v>5</v>
      </c>
      <c r="C20" s="97" t="s">
        <v>6</v>
      </c>
      <c r="D20" s="98" t="s">
        <v>6</v>
      </c>
      <c r="E20" s="99" t="s">
        <v>6</v>
      </c>
      <c r="F20" s="100" t="s">
        <v>6</v>
      </c>
      <c r="G20" s="101" t="s">
        <v>6</v>
      </c>
      <c r="H20" s="102" t="s">
        <v>6</v>
      </c>
      <c r="I20" s="103" t="s">
        <v>6</v>
      </c>
      <c r="J20" s="104" t="s">
        <v>6</v>
      </c>
      <c r="K20" s="105" t="s">
        <v>6</v>
      </c>
      <c r="L20" s="106" t="s">
        <v>6</v>
      </c>
      <c r="M20" s="107" t="s">
        <v>6</v>
      </c>
      <c r="N20" s="108" t="s">
        <v>6</v>
      </c>
      <c r="O20" s="109" t="s">
        <v>6</v>
      </c>
      <c r="P20" s="110" t="s">
        <v>6</v>
      </c>
      <c r="Q20" s="111" t="s">
        <v>6</v>
      </c>
      <c r="R20" s="112" t="s">
        <v>6</v>
      </c>
      <c r="S20" s="113" t="s">
        <v>6</v>
      </c>
      <c r="T20" s="114" t="s">
        <v>6</v>
      </c>
      <c r="U20" s="115" t="s">
        <v>6</v>
      </c>
      <c r="V20" s="116" t="s">
        <v>6</v>
      </c>
      <c r="W20" s="117" t="s">
        <v>6</v>
      </c>
      <c r="X20" s="118" t="s">
        <v>6</v>
      </c>
      <c r="Y20" s="119" t="s">
        <v>6</v>
      </c>
      <c r="Z20" s="120" t="s">
        <v>6</v>
      </c>
      <c r="AA20" s="121" t="s">
        <v>6</v>
      </c>
      <c r="AB20" s="122" t="s">
        <v>6</v>
      </c>
      <c r="AC20" s="123" t="s">
        <v>6</v>
      </c>
    </row>
    <row r="21" spans="1:29" ht="12.75">
      <c r="A21" s="124" t="s">
        <v>31</v>
      </c>
      <c r="B21" s="125" t="s">
        <v>8</v>
      </c>
      <c r="C21" s="126" t="s">
        <v>32</v>
      </c>
      <c r="D21" s="127" t="s">
        <v>33</v>
      </c>
      <c r="E21" s="128" t="s">
        <v>34</v>
      </c>
      <c r="F21" s="129" t="s">
        <v>35</v>
      </c>
      <c r="G21" s="130" t="s">
        <v>36</v>
      </c>
      <c r="H21" s="131" t="s">
        <v>37</v>
      </c>
      <c r="I21" s="132" t="s">
        <v>38</v>
      </c>
      <c r="J21" s="133" t="s">
        <v>39</v>
      </c>
      <c r="K21" s="134" t="s">
        <v>40</v>
      </c>
      <c r="L21" s="135" t="s">
        <v>41</v>
      </c>
      <c r="M21" s="136" t="s">
        <v>42</v>
      </c>
      <c r="N21" s="137" t="s">
        <v>43</v>
      </c>
      <c r="O21" s="138" t="s">
        <v>44</v>
      </c>
      <c r="P21" s="139" t="s">
        <v>45</v>
      </c>
      <c r="Q21" s="140" t="s">
        <v>46</v>
      </c>
      <c r="R21" s="141" t="s">
        <v>47</v>
      </c>
      <c r="S21" s="142" t="s">
        <v>48</v>
      </c>
      <c r="T21" s="143" t="s">
        <v>49</v>
      </c>
      <c r="U21" s="144" t="s">
        <v>50</v>
      </c>
      <c r="V21" s="145" t="s">
        <v>51</v>
      </c>
      <c r="W21" s="146" t="s">
        <v>52</v>
      </c>
      <c r="X21" s="147" t="s">
        <v>53</v>
      </c>
      <c r="Y21" s="148" t="s">
        <v>54</v>
      </c>
      <c r="Z21" s="149" t="s">
        <v>55</v>
      </c>
      <c r="AA21" s="150" t="s">
        <v>56</v>
      </c>
      <c r="AB21" s="151" t="s">
        <v>57</v>
      </c>
      <c r="AC21" s="152" t="s">
        <v>58</v>
      </c>
    </row>
    <row r="22" spans="1:29" ht="12.75">
      <c r="A22" s="154">
        <f>HYPERLINK("http://www.congressweb.com/nrln/bills/detail/id/16091","H.R.4015: SGR Repeal and Medicare Provider Payment Modernization Act of 2014")</f>
        <v>0</v>
      </c>
      <c r="B22" s="155" t="s">
        <v>60</v>
      </c>
      <c r="C22" s="156" t="s">
        <v>13</v>
      </c>
      <c r="D22" s="157" t="s">
        <v>13</v>
      </c>
      <c r="E22" s="158" t="s">
        <v>13</v>
      </c>
      <c r="F22" s="159" t="s">
        <v>13</v>
      </c>
      <c r="G22" s="160" t="s">
        <v>13</v>
      </c>
      <c r="H22" s="161" t="s">
        <v>13</v>
      </c>
      <c r="I22" s="162" t="s">
        <v>13</v>
      </c>
      <c r="J22" s="163" t="s">
        <v>13</v>
      </c>
      <c r="K22" s="164" t="s">
        <v>13</v>
      </c>
      <c r="L22" s="165" t="s">
        <v>13</v>
      </c>
      <c r="M22" s="166" t="s">
        <v>13</v>
      </c>
      <c r="N22" s="167" t="s">
        <v>13</v>
      </c>
      <c r="O22" s="168" t="s">
        <v>13</v>
      </c>
      <c r="P22" s="169" t="s">
        <v>13</v>
      </c>
      <c r="Q22" s="170" t="s">
        <v>13</v>
      </c>
      <c r="R22" s="171" t="s">
        <v>13</v>
      </c>
      <c r="S22" s="172" t="s">
        <v>13</v>
      </c>
      <c r="T22" s="173" t="s">
        <v>13</v>
      </c>
      <c r="U22" s="174" t="s">
        <v>13</v>
      </c>
      <c r="V22" s="175" t="s">
        <v>13</v>
      </c>
      <c r="W22" s="176" t="s">
        <v>13</v>
      </c>
      <c r="X22" s="177" t="s">
        <v>13</v>
      </c>
      <c r="Y22" s="178" t="s">
        <v>13</v>
      </c>
      <c r="Z22" s="179" t="s">
        <v>13</v>
      </c>
      <c r="AA22" s="180" t="s">
        <v>13</v>
      </c>
      <c r="AB22" s="181" t="s">
        <v>13</v>
      </c>
      <c r="AC22" s="182" t="s">
        <v>13</v>
      </c>
    </row>
    <row r="23" spans="1:29" ht="12.75">
      <c r="A23" s="184">
        <f>HYPERLINK("http://www.congressweb.com/nrln/bills/detail/id/16037","H.R.3894: To amend the Internal Revenue Code of 1986 to repeal the inclusion in gross income of Social Security benefits.")</f>
        <v>0</v>
      </c>
      <c r="B23" s="185" t="s">
        <v>12</v>
      </c>
      <c r="C23" s="186" t="s">
        <v>13</v>
      </c>
      <c r="D23" s="187" t="s">
        <v>13</v>
      </c>
      <c r="E23" s="188" t="s">
        <v>13</v>
      </c>
      <c r="F23" s="189" t="s">
        <v>13</v>
      </c>
      <c r="G23" s="190" t="s">
        <v>13</v>
      </c>
      <c r="H23" s="213" t="s">
        <v>18</v>
      </c>
      <c r="I23" s="192" t="s">
        <v>13</v>
      </c>
      <c r="J23" s="193" t="s">
        <v>13</v>
      </c>
      <c r="K23" s="194" t="s">
        <v>13</v>
      </c>
      <c r="L23" s="195" t="s">
        <v>13</v>
      </c>
      <c r="M23" s="196" t="s">
        <v>13</v>
      </c>
      <c r="N23" s="197" t="s">
        <v>13</v>
      </c>
      <c r="O23" s="198" t="s">
        <v>13</v>
      </c>
      <c r="P23" s="199" t="s">
        <v>13</v>
      </c>
      <c r="Q23" s="200" t="s">
        <v>13</v>
      </c>
      <c r="R23" s="201" t="s">
        <v>13</v>
      </c>
      <c r="S23" s="202" t="s">
        <v>13</v>
      </c>
      <c r="T23" s="203" t="s">
        <v>13</v>
      </c>
      <c r="U23" s="204" t="s">
        <v>13</v>
      </c>
      <c r="V23" s="205" t="s">
        <v>13</v>
      </c>
      <c r="W23" s="206" t="s">
        <v>13</v>
      </c>
      <c r="X23" s="207" t="s">
        <v>13</v>
      </c>
      <c r="Y23" s="208" t="s">
        <v>13</v>
      </c>
      <c r="Z23" s="209" t="s">
        <v>13</v>
      </c>
      <c r="AA23" s="210" t="s">
        <v>13</v>
      </c>
      <c r="AB23" s="211" t="s">
        <v>13</v>
      </c>
      <c r="AC23" s="212" t="s">
        <v>13</v>
      </c>
    </row>
    <row r="24" spans="1:29" ht="12.75">
      <c r="A24" s="215">
        <f>HYPERLINK("http://www.congressweb.com/nrln/bills/detail/id/15794","H.R.3715: Personal Drug Importation Fairness Act of 2013")</f>
        <v>0</v>
      </c>
      <c r="B24" s="216" t="s">
        <v>12</v>
      </c>
      <c r="C24" s="217" t="s">
        <v>13</v>
      </c>
      <c r="D24" s="218" t="s">
        <v>13</v>
      </c>
      <c r="E24" s="219" t="s">
        <v>13</v>
      </c>
      <c r="F24" s="220" t="s">
        <v>13</v>
      </c>
      <c r="G24" s="221" t="s">
        <v>13</v>
      </c>
      <c r="H24" s="222" t="s">
        <v>13</v>
      </c>
      <c r="I24" s="223" t="s">
        <v>13</v>
      </c>
      <c r="J24" s="224" t="s">
        <v>13</v>
      </c>
      <c r="K24" s="225" t="s">
        <v>13</v>
      </c>
      <c r="L24" s="226" t="s">
        <v>13</v>
      </c>
      <c r="M24" s="227" t="s">
        <v>13</v>
      </c>
      <c r="N24" s="228" t="s">
        <v>13</v>
      </c>
      <c r="O24" s="229" t="s">
        <v>13</v>
      </c>
      <c r="P24" s="230" t="s">
        <v>13</v>
      </c>
      <c r="Q24" s="231" t="s">
        <v>13</v>
      </c>
      <c r="R24" s="232" t="s">
        <v>13</v>
      </c>
      <c r="S24" s="233" t="s">
        <v>13</v>
      </c>
      <c r="T24" s="234" t="s">
        <v>13</v>
      </c>
      <c r="U24" s="235" t="s">
        <v>13</v>
      </c>
      <c r="V24" s="236" t="s">
        <v>13</v>
      </c>
      <c r="W24" s="237" t="s">
        <v>13</v>
      </c>
      <c r="X24" s="238" t="s">
        <v>13</v>
      </c>
      <c r="Y24" s="239" t="s">
        <v>13</v>
      </c>
      <c r="Z24" s="240" t="s">
        <v>13</v>
      </c>
      <c r="AA24" s="241" t="s">
        <v>13</v>
      </c>
      <c r="AB24" s="242" t="s">
        <v>13</v>
      </c>
      <c r="AC24" s="243" t="s">
        <v>13</v>
      </c>
    </row>
    <row r="25" spans="1:29" ht="12.75">
      <c r="A25" s="245">
        <f>HYPERLINK("http://www.congressweb.com/nrln/bills/detail/id/16835","H.R.3531: Creating Access to Rehabilitation for Every Senior (CARES) Act. ")</f>
        <v>0</v>
      </c>
      <c r="B25" s="246" t="s">
        <v>12</v>
      </c>
      <c r="C25" s="247" t="s">
        <v>13</v>
      </c>
      <c r="D25" s="248" t="s">
        <v>13</v>
      </c>
      <c r="E25" s="249" t="s">
        <v>13</v>
      </c>
      <c r="F25" s="250" t="s">
        <v>13</v>
      </c>
      <c r="G25" s="251" t="s">
        <v>13</v>
      </c>
      <c r="H25" s="252" t="s">
        <v>13</v>
      </c>
      <c r="I25" s="253" t="s">
        <v>13</v>
      </c>
      <c r="J25" s="274" t="s">
        <v>18</v>
      </c>
      <c r="K25" s="255" t="s">
        <v>13</v>
      </c>
      <c r="L25" s="275" t="s">
        <v>18</v>
      </c>
      <c r="M25" s="276" t="s">
        <v>18</v>
      </c>
      <c r="N25" s="258" t="s">
        <v>13</v>
      </c>
      <c r="O25" s="259" t="s">
        <v>13</v>
      </c>
      <c r="P25" s="260" t="s">
        <v>13</v>
      </c>
      <c r="Q25" s="261" t="s">
        <v>13</v>
      </c>
      <c r="R25" s="262" t="s">
        <v>13</v>
      </c>
      <c r="S25" s="263" t="s">
        <v>13</v>
      </c>
      <c r="T25" s="264" t="s">
        <v>13</v>
      </c>
      <c r="U25" s="265" t="s">
        <v>13</v>
      </c>
      <c r="V25" s="266" t="s">
        <v>13</v>
      </c>
      <c r="W25" s="267" t="s">
        <v>13</v>
      </c>
      <c r="X25" s="268" t="s">
        <v>13</v>
      </c>
      <c r="Y25" s="269" t="s">
        <v>13</v>
      </c>
      <c r="Z25" s="270" t="s">
        <v>13</v>
      </c>
      <c r="AA25" s="271" t="s">
        <v>13</v>
      </c>
      <c r="AB25" s="272" t="s">
        <v>13</v>
      </c>
      <c r="AC25" s="273" t="s">
        <v>13</v>
      </c>
    </row>
    <row r="26" spans="1:29" ht="12.75">
      <c r="A26" s="278">
        <f>HYPERLINK("http://www.congressweb.com/nrln/bills/detail/id/15526","H.R.2845: Diabetic Testing Supply Access Act of 2013")</f>
        <v>0</v>
      </c>
      <c r="B26" s="279" t="s">
        <v>12</v>
      </c>
      <c r="C26" s="280" t="s">
        <v>13</v>
      </c>
      <c r="D26" s="281" t="s">
        <v>13</v>
      </c>
      <c r="E26" s="282" t="s">
        <v>13</v>
      </c>
      <c r="F26" s="283" t="s">
        <v>13</v>
      </c>
      <c r="G26" s="284" t="s">
        <v>13</v>
      </c>
      <c r="H26" s="285" t="s">
        <v>13</v>
      </c>
      <c r="I26" s="286" t="s">
        <v>13</v>
      </c>
      <c r="J26" s="287" t="s">
        <v>13</v>
      </c>
      <c r="K26" s="288" t="s">
        <v>13</v>
      </c>
      <c r="L26" s="289" t="s">
        <v>13</v>
      </c>
      <c r="M26" s="290" t="s">
        <v>13</v>
      </c>
      <c r="N26" s="291" t="s">
        <v>13</v>
      </c>
      <c r="O26" s="292" t="s">
        <v>13</v>
      </c>
      <c r="P26" s="293" t="s">
        <v>13</v>
      </c>
      <c r="Q26" s="294" t="s">
        <v>13</v>
      </c>
      <c r="R26" s="295" t="s">
        <v>13</v>
      </c>
      <c r="S26" s="296" t="s">
        <v>13</v>
      </c>
      <c r="T26" s="297" t="s">
        <v>13</v>
      </c>
      <c r="U26" s="298" t="s">
        <v>13</v>
      </c>
      <c r="V26" s="299" t="s">
        <v>13</v>
      </c>
      <c r="W26" s="300" t="s">
        <v>13</v>
      </c>
      <c r="X26" s="301" t="s">
        <v>13</v>
      </c>
      <c r="Y26" s="302" t="s">
        <v>13</v>
      </c>
      <c r="Z26" s="303" t="s">
        <v>13</v>
      </c>
      <c r="AA26" s="304" t="s">
        <v>13</v>
      </c>
      <c r="AB26" s="305" t="s">
        <v>13</v>
      </c>
      <c r="AC26" s="306" t="s">
        <v>13</v>
      </c>
    </row>
    <row r="27" spans="1:29" ht="12.75">
      <c r="A27" s="308">
        <f>HYPERLINK("http://www.congressweb.com/nrln/bills/detail/id/15525","H.R.2835: Restoring Access to Medication Act of 2013")</f>
        <v>0</v>
      </c>
      <c r="B27" s="309" t="s">
        <v>12</v>
      </c>
      <c r="C27" s="337" t="s">
        <v>18</v>
      </c>
      <c r="D27" s="311" t="s">
        <v>13</v>
      </c>
      <c r="E27" s="312" t="s">
        <v>13</v>
      </c>
      <c r="F27" s="313" t="s">
        <v>13</v>
      </c>
      <c r="G27" s="314" t="s">
        <v>13</v>
      </c>
      <c r="H27" s="315" t="s">
        <v>13</v>
      </c>
      <c r="I27" s="316" t="s">
        <v>13</v>
      </c>
      <c r="J27" s="338" t="s">
        <v>18</v>
      </c>
      <c r="K27" s="318" t="s">
        <v>13</v>
      </c>
      <c r="L27" s="319" t="s">
        <v>13</v>
      </c>
      <c r="M27" s="339" t="s">
        <v>18</v>
      </c>
      <c r="N27" s="321" t="s">
        <v>13</v>
      </c>
      <c r="O27" s="322" t="s">
        <v>13</v>
      </c>
      <c r="P27" s="323" t="s">
        <v>13</v>
      </c>
      <c r="Q27" s="324" t="s">
        <v>13</v>
      </c>
      <c r="R27" s="325" t="s">
        <v>13</v>
      </c>
      <c r="S27" s="326" t="s">
        <v>13</v>
      </c>
      <c r="T27" s="340" t="s">
        <v>18</v>
      </c>
      <c r="U27" s="328" t="s">
        <v>13</v>
      </c>
      <c r="V27" s="329" t="s">
        <v>13</v>
      </c>
      <c r="W27" s="330" t="s">
        <v>13</v>
      </c>
      <c r="X27" s="331" t="s">
        <v>13</v>
      </c>
      <c r="Y27" s="332" t="s">
        <v>13</v>
      </c>
      <c r="Z27" s="333" t="s">
        <v>13</v>
      </c>
      <c r="AA27" s="334" t="s">
        <v>13</v>
      </c>
      <c r="AB27" s="335" t="s">
        <v>13</v>
      </c>
      <c r="AC27" s="336" t="s">
        <v>13</v>
      </c>
    </row>
    <row r="28" spans="1:29" ht="12.75">
      <c r="A28" s="342">
        <f>HYPERLINK("http://www.congressweb.com/nrln/bills/detail/id/15520","H.R.2810: Medicare Patient Access and Quality Improvement Act of 2013")</f>
        <v>0</v>
      </c>
      <c r="B28" s="343" t="s">
        <v>12</v>
      </c>
      <c r="C28" s="344" t="s">
        <v>13</v>
      </c>
      <c r="D28" s="345" t="s">
        <v>13</v>
      </c>
      <c r="E28" s="346" t="s">
        <v>13</v>
      </c>
      <c r="F28" s="347" t="s">
        <v>13</v>
      </c>
      <c r="G28" s="348" t="s">
        <v>13</v>
      </c>
      <c r="H28" s="349" t="s">
        <v>13</v>
      </c>
      <c r="I28" s="350" t="s">
        <v>13</v>
      </c>
      <c r="J28" s="351" t="s">
        <v>13</v>
      </c>
      <c r="K28" s="352" t="s">
        <v>13</v>
      </c>
      <c r="L28" s="353" t="s">
        <v>13</v>
      </c>
      <c r="M28" s="354" t="s">
        <v>13</v>
      </c>
      <c r="N28" s="371" t="s">
        <v>18</v>
      </c>
      <c r="O28" s="356" t="s">
        <v>13</v>
      </c>
      <c r="P28" s="372" t="s">
        <v>18</v>
      </c>
      <c r="Q28" s="358" t="s">
        <v>13</v>
      </c>
      <c r="R28" s="359" t="s">
        <v>13</v>
      </c>
      <c r="S28" s="360" t="s">
        <v>13</v>
      </c>
      <c r="T28" s="361" t="s">
        <v>13</v>
      </c>
      <c r="U28" s="362" t="s">
        <v>13</v>
      </c>
      <c r="V28" s="363" t="s">
        <v>13</v>
      </c>
      <c r="W28" s="364" t="s">
        <v>13</v>
      </c>
      <c r="X28" s="365" t="s">
        <v>13</v>
      </c>
      <c r="Y28" s="366" t="s">
        <v>13</v>
      </c>
      <c r="Z28" s="367" t="s">
        <v>13</v>
      </c>
      <c r="AA28" s="368" t="s">
        <v>13</v>
      </c>
      <c r="AB28" s="369" t="s">
        <v>13</v>
      </c>
      <c r="AC28" s="370" t="s">
        <v>13</v>
      </c>
    </row>
    <row r="29" spans="1:29" ht="12.75">
      <c r="A29" s="374">
        <f>HYPERLINK("http://www.congressweb.com/nrln/bills/detail/id/15519","H.R.2783: To amend the Internal Revenue Code of 1986 to provide for continued eligibility for the health care tax credit for PBGC pension recipients eligible for the credit at the end of 2013.")</f>
        <v>0</v>
      </c>
      <c r="B29" s="375" t="s">
        <v>12</v>
      </c>
      <c r="C29" s="376" t="s">
        <v>13</v>
      </c>
      <c r="D29" s="377" t="s">
        <v>13</v>
      </c>
      <c r="E29" s="378" t="s">
        <v>13</v>
      </c>
      <c r="F29" s="379" t="s">
        <v>13</v>
      </c>
      <c r="G29" s="380" t="s">
        <v>13</v>
      </c>
      <c r="H29" s="381" t="s">
        <v>13</v>
      </c>
      <c r="I29" s="382" t="s">
        <v>13</v>
      </c>
      <c r="J29" s="383" t="s">
        <v>13</v>
      </c>
      <c r="K29" s="384" t="s">
        <v>13</v>
      </c>
      <c r="L29" s="385" t="s">
        <v>13</v>
      </c>
      <c r="M29" s="386" t="s">
        <v>13</v>
      </c>
      <c r="N29" s="387" t="s">
        <v>13</v>
      </c>
      <c r="O29" s="388" t="s">
        <v>13</v>
      </c>
      <c r="P29" s="389" t="s">
        <v>13</v>
      </c>
      <c r="Q29" s="390" t="s">
        <v>13</v>
      </c>
      <c r="R29" s="391" t="s">
        <v>13</v>
      </c>
      <c r="S29" s="392" t="s">
        <v>13</v>
      </c>
      <c r="T29" s="393" t="s">
        <v>13</v>
      </c>
      <c r="U29" s="394" t="s">
        <v>13</v>
      </c>
      <c r="V29" s="395" t="s">
        <v>13</v>
      </c>
      <c r="W29" s="396" t="s">
        <v>13</v>
      </c>
      <c r="X29" s="397" t="s">
        <v>13</v>
      </c>
      <c r="Y29" s="398" t="s">
        <v>13</v>
      </c>
      <c r="Z29" s="399" t="s">
        <v>13</v>
      </c>
      <c r="AA29" s="400" t="s">
        <v>13</v>
      </c>
      <c r="AB29" s="401" t="s">
        <v>13</v>
      </c>
      <c r="AC29" s="402" t="s">
        <v>13</v>
      </c>
    </row>
    <row r="30" spans="1:29" ht="12.75">
      <c r="A30" s="404">
        <f>HYPERLINK("http://www.congressweb.com/nrln/bills/detail/id/15654","H.R.2697: Airline Pilot Pension Fairness Act ")</f>
        <v>0</v>
      </c>
      <c r="B30" s="405" t="s">
        <v>60</v>
      </c>
      <c r="C30" s="406" t="s">
        <v>13</v>
      </c>
      <c r="D30" s="407" t="s">
        <v>13</v>
      </c>
      <c r="E30" s="408" t="s">
        <v>13</v>
      </c>
      <c r="F30" s="409" t="s">
        <v>13</v>
      </c>
      <c r="G30" s="410" t="s">
        <v>13</v>
      </c>
      <c r="H30" s="411" t="s">
        <v>13</v>
      </c>
      <c r="I30" s="412" t="s">
        <v>13</v>
      </c>
      <c r="J30" s="413" t="s">
        <v>13</v>
      </c>
      <c r="K30" s="414" t="s">
        <v>13</v>
      </c>
      <c r="L30" s="415" t="s">
        <v>13</v>
      </c>
      <c r="M30" s="416" t="s">
        <v>13</v>
      </c>
      <c r="N30" s="417" t="s">
        <v>13</v>
      </c>
      <c r="O30" s="418" t="s">
        <v>13</v>
      </c>
      <c r="P30" s="419" t="s">
        <v>13</v>
      </c>
      <c r="Q30" s="420" t="s">
        <v>13</v>
      </c>
      <c r="R30" s="421" t="s">
        <v>13</v>
      </c>
      <c r="S30" s="422" t="s">
        <v>13</v>
      </c>
      <c r="T30" s="423" t="s">
        <v>13</v>
      </c>
      <c r="U30" s="424" t="s">
        <v>13</v>
      </c>
      <c r="V30" s="425" t="s">
        <v>13</v>
      </c>
      <c r="W30" s="426" t="s">
        <v>13</v>
      </c>
      <c r="X30" s="427" t="s">
        <v>13</v>
      </c>
      <c r="Y30" s="428" t="s">
        <v>13</v>
      </c>
      <c r="Z30" s="429" t="s">
        <v>13</v>
      </c>
      <c r="AA30" s="430" t="s">
        <v>13</v>
      </c>
      <c r="AB30" s="431" t="s">
        <v>13</v>
      </c>
      <c r="AC30" s="432" t="s">
        <v>13</v>
      </c>
    </row>
    <row r="31" spans="1:29" ht="12.75">
      <c r="A31" s="434">
        <f>HYPERLINK("http://www.congressweb.com/nrln/bills/detail/id/16130","H.R.2504: Home Health Care Planning Improvement Act of 2013")</f>
        <v>0</v>
      </c>
      <c r="B31" s="435" t="s">
        <v>12</v>
      </c>
      <c r="C31" s="436" t="s">
        <v>13</v>
      </c>
      <c r="D31" s="437" t="s">
        <v>13</v>
      </c>
      <c r="E31" s="438" t="s">
        <v>13</v>
      </c>
      <c r="F31" s="439" t="s">
        <v>13</v>
      </c>
      <c r="G31" s="463" t="s">
        <v>18</v>
      </c>
      <c r="H31" s="441" t="s">
        <v>13</v>
      </c>
      <c r="I31" s="442" t="s">
        <v>13</v>
      </c>
      <c r="J31" s="443" t="s">
        <v>13</v>
      </c>
      <c r="K31" s="444" t="s">
        <v>13</v>
      </c>
      <c r="L31" s="445" t="s">
        <v>13</v>
      </c>
      <c r="M31" s="446" t="s">
        <v>13</v>
      </c>
      <c r="N31" s="447" t="s">
        <v>13</v>
      </c>
      <c r="O31" s="448" t="s">
        <v>13</v>
      </c>
      <c r="P31" s="449" t="s">
        <v>13</v>
      </c>
      <c r="Q31" s="450" t="s">
        <v>13</v>
      </c>
      <c r="R31" s="451" t="s">
        <v>13</v>
      </c>
      <c r="S31" s="452" t="s">
        <v>13</v>
      </c>
      <c r="T31" s="453" t="s">
        <v>13</v>
      </c>
      <c r="U31" s="454" t="s">
        <v>13</v>
      </c>
      <c r="V31" s="464" t="s">
        <v>18</v>
      </c>
      <c r="W31" s="456" t="s">
        <v>13</v>
      </c>
      <c r="X31" s="457" t="s">
        <v>13</v>
      </c>
      <c r="Y31" s="458" t="s">
        <v>13</v>
      </c>
      <c r="Z31" s="459" t="s">
        <v>13</v>
      </c>
      <c r="AA31" s="460" t="s">
        <v>13</v>
      </c>
      <c r="AB31" s="461" t="s">
        <v>13</v>
      </c>
      <c r="AC31" s="462" t="s">
        <v>13</v>
      </c>
    </row>
    <row r="32" spans="1:29" ht="12.75">
      <c r="A32" s="466">
        <f>HYPERLINK("http://www.congressweb.com/nrln/bills/detail/id/15537","H.R.2154: CPI for Seniors Act of 2013")</f>
        <v>0</v>
      </c>
      <c r="B32" s="467" t="s">
        <v>12</v>
      </c>
      <c r="C32" s="468" t="s">
        <v>13</v>
      </c>
      <c r="D32" s="469" t="s">
        <v>13</v>
      </c>
      <c r="E32" s="470" t="s">
        <v>13</v>
      </c>
      <c r="F32" s="471" t="s">
        <v>13</v>
      </c>
      <c r="G32" s="472" t="s">
        <v>13</v>
      </c>
      <c r="H32" s="473" t="s">
        <v>13</v>
      </c>
      <c r="I32" s="474" t="s">
        <v>13</v>
      </c>
      <c r="J32" s="475" t="s">
        <v>13</v>
      </c>
      <c r="K32" s="476" t="s">
        <v>13</v>
      </c>
      <c r="L32" s="477" t="s">
        <v>13</v>
      </c>
      <c r="M32" s="478" t="s">
        <v>13</v>
      </c>
      <c r="N32" s="479" t="s">
        <v>13</v>
      </c>
      <c r="O32" s="480" t="s">
        <v>13</v>
      </c>
      <c r="P32" s="481" t="s">
        <v>13</v>
      </c>
      <c r="Q32" s="482" t="s">
        <v>13</v>
      </c>
      <c r="R32" s="483" t="s">
        <v>13</v>
      </c>
      <c r="S32" s="484" t="s">
        <v>13</v>
      </c>
      <c r="T32" s="485" t="s">
        <v>13</v>
      </c>
      <c r="U32" s="486" t="s">
        <v>13</v>
      </c>
      <c r="V32" s="487" t="s">
        <v>13</v>
      </c>
      <c r="W32" s="488" t="s">
        <v>13</v>
      </c>
      <c r="X32" s="489" t="s">
        <v>13</v>
      </c>
      <c r="Y32" s="490" t="s">
        <v>13</v>
      </c>
      <c r="Z32" s="491" t="s">
        <v>13</v>
      </c>
      <c r="AA32" s="492" t="s">
        <v>13</v>
      </c>
      <c r="AB32" s="493" t="s">
        <v>13</v>
      </c>
      <c r="AC32" s="494" t="s">
        <v>13</v>
      </c>
    </row>
    <row r="33" spans="1:29" ht="12.75">
      <c r="A33" s="496">
        <f>HYPERLINK("http://www.congressweb.com/nrln/bills/detail/id/15540","H.R.1179: Improving Access to Medicare Coverage Act of 2013")</f>
        <v>0</v>
      </c>
      <c r="B33" s="497" t="s">
        <v>12</v>
      </c>
      <c r="C33" s="498" t="s">
        <v>13</v>
      </c>
      <c r="D33" s="499" t="s">
        <v>13</v>
      </c>
      <c r="E33" s="500" t="s">
        <v>13</v>
      </c>
      <c r="F33" s="525" t="s">
        <v>18</v>
      </c>
      <c r="G33" s="526" t="s">
        <v>18</v>
      </c>
      <c r="H33" s="503" t="s">
        <v>13</v>
      </c>
      <c r="I33" s="504" t="s">
        <v>13</v>
      </c>
      <c r="J33" s="505" t="s">
        <v>13</v>
      </c>
      <c r="K33" s="506" t="s">
        <v>13</v>
      </c>
      <c r="L33" s="507" t="s">
        <v>13</v>
      </c>
      <c r="M33" s="527" t="s">
        <v>18</v>
      </c>
      <c r="N33" s="509" t="s">
        <v>13</v>
      </c>
      <c r="O33" s="510" t="s">
        <v>13</v>
      </c>
      <c r="P33" s="528" t="s">
        <v>18</v>
      </c>
      <c r="Q33" s="512" t="s">
        <v>13</v>
      </c>
      <c r="R33" s="513" t="s">
        <v>13</v>
      </c>
      <c r="S33" s="514" t="s">
        <v>13</v>
      </c>
      <c r="T33" s="529" t="s">
        <v>18</v>
      </c>
      <c r="U33" s="516" t="s">
        <v>13</v>
      </c>
      <c r="V33" s="530" t="s">
        <v>18</v>
      </c>
      <c r="W33" s="531" t="s">
        <v>18</v>
      </c>
      <c r="X33" s="532" t="s">
        <v>18</v>
      </c>
      <c r="Y33" s="520" t="s">
        <v>13</v>
      </c>
      <c r="Z33" s="521" t="s">
        <v>13</v>
      </c>
      <c r="AA33" s="522" t="s">
        <v>13</v>
      </c>
      <c r="AB33" s="533" t="s">
        <v>18</v>
      </c>
      <c r="AC33" s="524" t="s">
        <v>13</v>
      </c>
    </row>
    <row r="34" spans="1:29" ht="12.75">
      <c r="A34" s="535">
        <f>HYPERLINK("http://www.congressweb.com/nrln/bills/detail/id/14169","H.R.1102: Medicare Prescription Drug Price Negotiation Act of 2013")</f>
        <v>0</v>
      </c>
      <c r="B34" s="536" t="s">
        <v>12</v>
      </c>
      <c r="C34" s="537" t="s">
        <v>13</v>
      </c>
      <c r="D34" s="538" t="s">
        <v>13</v>
      </c>
      <c r="E34" s="539" t="s">
        <v>13</v>
      </c>
      <c r="F34" s="540" t="s">
        <v>13</v>
      </c>
      <c r="G34" s="541" t="s">
        <v>13</v>
      </c>
      <c r="H34" s="542" t="s">
        <v>13</v>
      </c>
      <c r="I34" s="543" t="s">
        <v>13</v>
      </c>
      <c r="J34" s="544" t="s">
        <v>13</v>
      </c>
      <c r="K34" s="545" t="s">
        <v>13</v>
      </c>
      <c r="L34" s="546" t="s">
        <v>13</v>
      </c>
      <c r="M34" s="547" t="s">
        <v>13</v>
      </c>
      <c r="N34" s="548" t="s">
        <v>13</v>
      </c>
      <c r="O34" s="549" t="s">
        <v>13</v>
      </c>
      <c r="P34" s="564" t="s">
        <v>18</v>
      </c>
      <c r="Q34" s="551" t="s">
        <v>13</v>
      </c>
      <c r="R34" s="552" t="s">
        <v>13</v>
      </c>
      <c r="S34" s="553" t="s">
        <v>13</v>
      </c>
      <c r="T34" s="554" t="s">
        <v>13</v>
      </c>
      <c r="U34" s="555" t="s">
        <v>13</v>
      </c>
      <c r="V34" s="565" t="s">
        <v>18</v>
      </c>
      <c r="W34" s="566" t="s">
        <v>18</v>
      </c>
      <c r="X34" s="567" t="s">
        <v>18</v>
      </c>
      <c r="Y34" s="559" t="s">
        <v>13</v>
      </c>
      <c r="Z34" s="560" t="s">
        <v>13</v>
      </c>
      <c r="AA34" s="561" t="s">
        <v>13</v>
      </c>
      <c r="AB34" s="562" t="s">
        <v>13</v>
      </c>
      <c r="AC34" s="563" t="s">
        <v>13</v>
      </c>
    </row>
    <row r="35" spans="1:29" ht="12.75">
      <c r="A35" s="569">
        <f>HYPERLINK("http://www.congressweb.com/nrln/bills/detail/id/15511","H.R.800: To amend part B of title XVIII of the Social Security Act to exclude customary prompt pay discounts from manufacturers to wholesalers from the average sales price for drugs and biologicals under Medicare.")</f>
        <v>0</v>
      </c>
      <c r="B35" s="570" t="s">
        <v>12</v>
      </c>
      <c r="C35" s="571" t="s">
        <v>13</v>
      </c>
      <c r="D35" s="572" t="s">
        <v>13</v>
      </c>
      <c r="E35" s="573" t="s">
        <v>13</v>
      </c>
      <c r="F35" s="574" t="s">
        <v>13</v>
      </c>
      <c r="G35" s="575" t="s">
        <v>13</v>
      </c>
      <c r="H35" s="576" t="s">
        <v>13</v>
      </c>
      <c r="I35" s="577" t="s">
        <v>13</v>
      </c>
      <c r="J35" s="578" t="s">
        <v>13</v>
      </c>
      <c r="K35" s="579" t="s">
        <v>13</v>
      </c>
      <c r="L35" s="598" t="s">
        <v>18</v>
      </c>
      <c r="M35" s="599" t="s">
        <v>18</v>
      </c>
      <c r="N35" s="600" t="s">
        <v>18</v>
      </c>
      <c r="O35" s="583" t="s">
        <v>13</v>
      </c>
      <c r="P35" s="584" t="s">
        <v>13</v>
      </c>
      <c r="Q35" s="585" t="s">
        <v>13</v>
      </c>
      <c r="R35" s="601" t="s">
        <v>18</v>
      </c>
      <c r="S35" s="587" t="s">
        <v>13</v>
      </c>
      <c r="T35" s="588" t="s">
        <v>13</v>
      </c>
      <c r="U35" s="589" t="s">
        <v>13</v>
      </c>
      <c r="V35" s="602" t="s">
        <v>18</v>
      </c>
      <c r="W35" s="591" t="s">
        <v>13</v>
      </c>
      <c r="X35" s="592" t="s">
        <v>13</v>
      </c>
      <c r="Y35" s="603" t="s">
        <v>18</v>
      </c>
      <c r="Z35" s="594" t="s">
        <v>13</v>
      </c>
      <c r="AA35" s="595" t="s">
        <v>13</v>
      </c>
      <c r="AB35" s="596" t="s">
        <v>13</v>
      </c>
      <c r="AC35" s="597" t="s">
        <v>13</v>
      </c>
    </row>
    <row r="36" spans="1:29" ht="12.75">
      <c r="A36" s="605">
        <f>HYPERLINK("http://www.congressweb.com/nrln/bills/detail/id/16696","H.R.713: To amend title XVIII of the Social Security Act to repeal the Medicare outpatient rehabilitation therapy caps. ")</f>
        <v>0</v>
      </c>
      <c r="B36" s="606" t="s">
        <v>12</v>
      </c>
      <c r="C36" s="607" t="s">
        <v>13</v>
      </c>
      <c r="D36" s="634" t="s">
        <v>18</v>
      </c>
      <c r="E36" s="609" t="s">
        <v>13</v>
      </c>
      <c r="F36" s="635" t="s">
        <v>18</v>
      </c>
      <c r="G36" s="636" t="s">
        <v>18</v>
      </c>
      <c r="H36" s="637" t="s">
        <v>18</v>
      </c>
      <c r="I36" s="613" t="s">
        <v>13</v>
      </c>
      <c r="J36" s="614" t="s">
        <v>13</v>
      </c>
      <c r="K36" s="615" t="s">
        <v>13</v>
      </c>
      <c r="L36" s="616" t="s">
        <v>13</v>
      </c>
      <c r="M36" s="617" t="s">
        <v>13</v>
      </c>
      <c r="N36" s="618" t="s">
        <v>13</v>
      </c>
      <c r="O36" s="619" t="s">
        <v>13</v>
      </c>
      <c r="P36" s="638" t="s">
        <v>18</v>
      </c>
      <c r="Q36" s="621" t="s">
        <v>13</v>
      </c>
      <c r="R36" s="622" t="s">
        <v>13</v>
      </c>
      <c r="S36" s="623" t="s">
        <v>13</v>
      </c>
      <c r="T36" s="624" t="s">
        <v>13</v>
      </c>
      <c r="U36" s="625" t="s">
        <v>13</v>
      </c>
      <c r="V36" s="639" t="s">
        <v>18</v>
      </c>
      <c r="W36" s="627" t="s">
        <v>13</v>
      </c>
      <c r="X36" s="640" t="s">
        <v>18</v>
      </c>
      <c r="Y36" s="629" t="s">
        <v>13</v>
      </c>
      <c r="Z36" s="630" t="s">
        <v>13</v>
      </c>
      <c r="AA36" s="641" t="s">
        <v>18</v>
      </c>
      <c r="AB36" s="642" t="s">
        <v>18</v>
      </c>
      <c r="AC36" s="633" t="s">
        <v>13</v>
      </c>
    </row>
    <row r="37" spans="1:29" ht="12.75">
      <c r="A37" s="644" t="s">
        <v>75</v>
      </c>
      <c r="B37" s="645" t="s">
        <v>23</v>
      </c>
      <c r="C37" s="646" t="s">
        <v>6</v>
      </c>
      <c r="D37" s="647" t="s">
        <v>6</v>
      </c>
      <c r="E37" s="648" t="s">
        <v>6</v>
      </c>
      <c r="F37" s="649" t="s">
        <v>6</v>
      </c>
      <c r="G37" s="650" t="s">
        <v>6</v>
      </c>
      <c r="H37" s="651" t="s">
        <v>6</v>
      </c>
      <c r="I37" s="652" t="s">
        <v>6</v>
      </c>
      <c r="J37" s="653" t="s">
        <v>6</v>
      </c>
      <c r="K37" s="654" t="s">
        <v>6</v>
      </c>
      <c r="L37" s="655" t="s">
        <v>6</v>
      </c>
      <c r="M37" s="656" t="s">
        <v>6</v>
      </c>
      <c r="N37" s="657" t="s">
        <v>6</v>
      </c>
      <c r="O37" s="658" t="s">
        <v>6</v>
      </c>
      <c r="P37" s="659" t="s">
        <v>6</v>
      </c>
      <c r="Q37" s="660" t="s">
        <v>6</v>
      </c>
      <c r="R37" s="661" t="s">
        <v>6</v>
      </c>
      <c r="S37" s="662" t="s">
        <v>6</v>
      </c>
      <c r="T37" s="663" t="s">
        <v>6</v>
      </c>
      <c r="U37" s="664" t="s">
        <v>6</v>
      </c>
      <c r="V37" s="665" t="s">
        <v>6</v>
      </c>
      <c r="W37" s="666" t="s">
        <v>6</v>
      </c>
      <c r="X37" s="667" t="s">
        <v>6</v>
      </c>
      <c r="Y37" s="668" t="s">
        <v>6</v>
      </c>
      <c r="Z37" s="669" t="s">
        <v>6</v>
      </c>
      <c r="AA37" s="670" t="s">
        <v>6</v>
      </c>
      <c r="AB37" s="671" t="s">
        <v>6</v>
      </c>
      <c r="AC37" s="672" t="s">
        <v>6</v>
      </c>
    </row>
    <row r="38" spans="1:29" ht="12.75">
      <c r="A38" s="674">
        <f>HYPERLINK("http://www.congressweb.com/nrln/votes/detail/id/4345","H R 83: H.R.83 - Consolidated and Further Continuing Appropriations Act")</f>
        <v>0</v>
      </c>
      <c r="B38" s="675" t="s">
        <v>25</v>
      </c>
      <c r="C38" s="703" t="s">
        <v>27</v>
      </c>
      <c r="D38" s="704" t="s">
        <v>26</v>
      </c>
      <c r="E38" s="705" t="s">
        <v>26</v>
      </c>
      <c r="F38" s="706" t="s">
        <v>26</v>
      </c>
      <c r="G38" s="707" t="s">
        <v>27</v>
      </c>
      <c r="H38" s="708" t="s">
        <v>27</v>
      </c>
      <c r="I38" s="709" t="s">
        <v>26</v>
      </c>
      <c r="J38" s="710" t="s">
        <v>27</v>
      </c>
      <c r="K38" s="711" t="s">
        <v>27</v>
      </c>
      <c r="L38" s="712" t="s">
        <v>27</v>
      </c>
      <c r="M38" s="713" t="s">
        <v>26</v>
      </c>
      <c r="N38" s="714" t="s">
        <v>26</v>
      </c>
      <c r="O38" s="715" t="s">
        <v>26</v>
      </c>
      <c r="P38" s="716" t="s">
        <v>27</v>
      </c>
      <c r="Q38" s="717" t="s">
        <v>26</v>
      </c>
      <c r="R38" s="718" t="s">
        <v>26</v>
      </c>
      <c r="S38" s="719" t="s">
        <v>26</v>
      </c>
      <c r="T38" s="720" t="s">
        <v>26</v>
      </c>
      <c r="U38" s="721" t="s">
        <v>27</v>
      </c>
      <c r="V38" s="722" t="s">
        <v>27</v>
      </c>
      <c r="W38" s="723" t="s">
        <v>27</v>
      </c>
      <c r="X38" s="724" t="s">
        <v>27</v>
      </c>
      <c r="Y38" s="725" t="s">
        <v>26</v>
      </c>
      <c r="Z38" s="726" t="s">
        <v>27</v>
      </c>
      <c r="AA38" s="727" t="s">
        <v>26</v>
      </c>
      <c r="AB38" s="728" t="s">
        <v>27</v>
      </c>
      <c r="AC38" s="729" t="s">
        <v>26</v>
      </c>
    </row>
    <row r="39" spans="1:29" ht="12.75">
      <c r="A39" s="731">
        <f>HYPERLINK("http://www.congressweb.com/nrln/votes/detail/id/4224","H R 5021: (Highway and Transportation Funding Act of 2014 )")</f>
        <v>0</v>
      </c>
      <c r="B39" s="732" t="s">
        <v>25</v>
      </c>
      <c r="C39" s="760" t="s">
        <v>26</v>
      </c>
      <c r="D39" s="761" t="s">
        <v>26</v>
      </c>
      <c r="E39" s="762" t="s">
        <v>26</v>
      </c>
      <c r="F39" s="763" t="s">
        <v>26</v>
      </c>
      <c r="G39" s="764" t="s">
        <v>27</v>
      </c>
      <c r="H39" s="765" t="s">
        <v>26</v>
      </c>
      <c r="I39" s="766" t="s">
        <v>26</v>
      </c>
      <c r="J39" s="767" t="s">
        <v>26</v>
      </c>
      <c r="K39" s="768" t="s">
        <v>27</v>
      </c>
      <c r="L39" s="769" t="s">
        <v>26</v>
      </c>
      <c r="M39" s="770" t="s">
        <v>26</v>
      </c>
      <c r="N39" s="771" t="s">
        <v>26</v>
      </c>
      <c r="O39" s="772" t="s">
        <v>26</v>
      </c>
      <c r="P39" s="773" t="s">
        <v>27</v>
      </c>
      <c r="Q39" s="774" t="s">
        <v>26</v>
      </c>
      <c r="R39" s="775" t="s">
        <v>26</v>
      </c>
      <c r="S39" s="776" t="s">
        <v>26</v>
      </c>
      <c r="T39" s="777" t="s">
        <v>26</v>
      </c>
      <c r="U39" s="778" t="s">
        <v>26</v>
      </c>
      <c r="V39" s="779" t="s">
        <v>27</v>
      </c>
      <c r="W39" s="780" t="s">
        <v>27</v>
      </c>
      <c r="X39" s="781" t="s">
        <v>27</v>
      </c>
      <c r="Y39" s="782" t="s">
        <v>27</v>
      </c>
      <c r="Z39" s="783" t="s">
        <v>27</v>
      </c>
      <c r="AA39" s="784" t="s">
        <v>26</v>
      </c>
      <c r="AB39" s="785" t="s">
        <v>26</v>
      </c>
      <c r="AC39" s="786" t="s">
        <v>26</v>
      </c>
    </row>
    <row r="40" spans="1:29" ht="12.75">
      <c r="A40" s="788">
        <f>HYPERLINK("http://www.congressweb.com/nrln/votes/detail/id/4225","H R 5021: (Highway and Transportation Funding Act of 2014 )")</f>
        <v>0</v>
      </c>
      <c r="B40" s="789" t="s">
        <v>25</v>
      </c>
      <c r="C40" s="817" t="s">
        <v>26</v>
      </c>
      <c r="D40" s="818" t="s">
        <v>26</v>
      </c>
      <c r="E40" s="819" t="s">
        <v>27</v>
      </c>
      <c r="F40" s="820" t="s">
        <v>26</v>
      </c>
      <c r="G40" s="821" t="s">
        <v>26</v>
      </c>
      <c r="H40" s="822" t="s">
        <v>27</v>
      </c>
      <c r="I40" s="823" t="s">
        <v>26</v>
      </c>
      <c r="J40" s="824" t="s">
        <v>27</v>
      </c>
      <c r="K40" s="825" t="s">
        <v>26</v>
      </c>
      <c r="L40" s="826" t="s">
        <v>26</v>
      </c>
      <c r="M40" s="827" t="s">
        <v>27</v>
      </c>
      <c r="N40" s="828" t="s">
        <v>26</v>
      </c>
      <c r="O40" s="829" t="s">
        <v>26</v>
      </c>
      <c r="P40" s="830" t="s">
        <v>26</v>
      </c>
      <c r="Q40" s="831" t="s">
        <v>26</v>
      </c>
      <c r="R40" s="832" t="s">
        <v>26</v>
      </c>
      <c r="S40" s="833" t="s">
        <v>26</v>
      </c>
      <c r="T40" s="834" t="s">
        <v>26</v>
      </c>
      <c r="U40" s="835" t="s">
        <v>27</v>
      </c>
      <c r="V40" s="836" t="s">
        <v>26</v>
      </c>
      <c r="W40" s="837" t="s">
        <v>26</v>
      </c>
      <c r="X40" s="838" t="s">
        <v>26</v>
      </c>
      <c r="Y40" s="839" t="s">
        <v>26</v>
      </c>
      <c r="Z40" s="840" t="s">
        <v>26</v>
      </c>
      <c r="AA40" s="841" t="s">
        <v>26</v>
      </c>
      <c r="AB40" s="842" t="s">
        <v>26</v>
      </c>
      <c r="AC40" s="843"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