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<sst xmlns="http://schemas.openxmlformats.org/spreadsheetml/2006/main" count="460" uniqueCount="70">
  <si>
    <t/>
  </si>
  <si>
    <t>NRLN Report  - IL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</si>
  <si>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</si>
  <si>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IL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</si>
  <si>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</si>
  <si>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</si>
  <si>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</si>
  <si>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</si>
  <si>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</si>
  <si>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IL Sen. Durbin</t>
  </si>
  <si>
    <t>IL Sen. Kirk</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</si>
  <si>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</si>
  <si>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</si>
  <si>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</si>
  <si>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</si>
  <si>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</si>
  <si>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</si>
  <si>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</si>
  <si>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Yes</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</si>
  <si>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</si>
  <si>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</si>
  <si>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</si>
  <si>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</si>
  <si>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</si>
  <si>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</si>
  <si>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</si>
  <si>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Yea</t>
  </si>
  <si>
    <t>H.R. 5021: (Highway and Transportation Funding Act of 2014 )</t>
  </si>
  <si>
    <t xml:space="preserve">H.R. 5021: H.R. 5021: (Highway and Transportation Funding Act of 2014 ) </t>
  </si>
  <si>
    <t>Supported</t>
  </si>
  <si>
    <t>House Bills for the 113th Congress (2013 - 2014) -- Supported by the NRLN (Jan 2015)</t>
  </si>
  <si>
    <t>IL 01 Rep. Rush</t>
  </si>
  <si>
    <t>IL 02 Rep. Kelly</t>
  </si>
  <si>
    <t>IL 03 Rep. Lipinski</t>
  </si>
  <si>
    <t>IL 04 Rep. Gutierrez</t>
  </si>
  <si>
    <t>IL 05 Rep. Quigley</t>
  </si>
  <si>
    <t>IL 06 Rep. Roskam</t>
  </si>
  <si>
    <t>IL 07 Rep. Davis</t>
  </si>
  <si>
    <t>IL 08 Rep. Duckworth</t>
  </si>
  <si>
    <t>IL 09 Rep. Schakowsky</t>
  </si>
  <si>
    <t>IL 10 Rep. Schneider</t>
  </si>
  <si>
    <t>IL 11 Rep. Foster</t>
  </si>
  <si>
    <t>IL 12 Rep. Enyart</t>
  </si>
  <si>
    <t>IL 13 Rep. Davis</t>
  </si>
  <si>
    <t>IL 14 Rep. Hultgren</t>
  </si>
  <si>
    <t>IL 15 Rep. Shimkus</t>
  </si>
  <si>
    <t>IL 16 Rep. Kinzinger</t>
  </si>
  <si>
    <t>IL 17 Rep. Bustos</t>
  </si>
  <si>
    <t>IL 18 Rep. Schock</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</si>
  <si>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</si>
  <si>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</si>
  <si>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</si>
  <si>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</si>
  <si>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</si>
  <si>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</si>
  <si>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</si>
  <si>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</si>
  <si>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</si>
  <si>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</si>
  <si>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</si>
  <si>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</si>
  <si>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</si>
  <si>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</si>
  <si>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</si>
  <si>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</si>
  <si>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</si>
  <si>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</si>
  <si>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Nay</t>
  </si>
  <si>
    <t>NV</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</si>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</sst>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7">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T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5" t="s">
        <v>13</v>
      </c>
    </row>
    <row r="11" spans="1:4" ht="12.75">
      <c r="A11" s="47">
        <f>HYPERLINK("http://www.congressweb.com/nrln/bills/detail/id/15541","S.569: Improving Access to Medicare Coverage Act of 2013")</f>
        <v>0</v>
      </c>
      <c r="B11" s="48" t="s">
        <v>12</v>
      </c>
      <c r="C11" s="51" t="s">
        <v>18</v>
      </c>
      <c r="D11" s="50" t="s">
        <v>13</v>
      </c>
    </row>
    <row r="12" spans="1:4" ht="12.75">
      <c r="A12" s="53">
        <f>HYPERLINK("http://www.congressweb.com/nrln/bills/detail/id/15496","S.367: Medicare Access to Rehabilitation Services Act of 2013")</f>
        <v>0</v>
      </c>
      <c r="B12" s="54" t="s">
        <v>12</v>
      </c>
      <c r="C12" s="57" t="s">
        <v>18</v>
      </c>
      <c r="D12" s="58" t="s">
        <v>18</v>
      </c>
    </row>
    <row r="13" spans="1:4" ht="12.75">
      <c r="A13" s="60">
        <f>HYPERLINK("http://www.congressweb.com/nrln/bills/detail/id/14924","S.214: Preserve Access to Affordable Generics -(Banning Pay for Delay)")</f>
        <v>0</v>
      </c>
      <c r="B13" s="61" t="s">
        <v>12</v>
      </c>
      <c r="C13" s="64" t="s">
        <v>18</v>
      </c>
      <c r="D13" s="63" t="s">
        <v>13</v>
      </c>
    </row>
    <row r="14" spans="1:4" ht="12.75">
      <c r="A14" s="66">
        <f>HYPERLINK("http://www.congressweb.com/nrln/bills/detail/id/14168","S.117: Medicare Prescription Drug Price Negotiation Act of 2013")</f>
        <v>0</v>
      </c>
      <c r="B14" s="67" t="s">
        <v>12</v>
      </c>
      <c r="C14" s="68" t="s">
        <v>13</v>
      </c>
      <c r="D14" s="69" t="s">
        <v>13</v>
      </c>
    </row>
    <row r="15" spans="1:4" ht="12.75">
      <c r="A15" s="70" t="s">
        <v>22</v>
      </c>
      <c r="B15" s="74" t="s">
        <v>23</v>
      </c>
      <c r="C15" s="72" t="s">
        <v>0</v>
      </c>
      <c r="D15" s="73" t="s">
        <v>6</v>
      </c>
    </row>
    <row r="16" spans="1:4" ht="12.75">
      <c r="A16" s="76">
        <f>HYPERLINK("http://www.congressweb.com/nrln/votes/detail/id/4346","H.R. 83: H.R.83 - Consolidated and Further Continuing Appropriations Act")</f>
        <v>0</v>
      </c>
      <c r="B16" s="77" t="s">
        <v>25</v>
      </c>
      <c r="C16" s="80" t="s">
        <v>26</v>
      </c>
      <c r="D16" s="81" t="s">
        <v>26</v>
      </c>
    </row>
    <row r="17" spans="1:4" ht="12.75">
      <c r="A17" s="83">
        <f>HYPERLINK("http://www.congressweb.com/nrln/votes/detail/id/4223","H.R. 5021: (Highway and Transportation Funding Act of 2014 )")</f>
        <v>0</v>
      </c>
      <c r="B17" s="84" t="s">
        <v>25</v>
      </c>
      <c r="C17" s="87" t="s">
        <v>26</v>
      </c>
      <c r="D17" s="88" t="s">
        <v>26</v>
      </c>
    </row>
    <row r="18" spans="1:4" ht="12.75">
      <c r="A18" s="90">
        <f>HYPERLINK("http://www.congressweb.com/nrln/votes/detail/id/4230","H.R. 5021: H.R. 5021: (Highway and Transportation Funding Act of 2014 ) ")</f>
        <v>0</v>
      </c>
      <c r="B18" s="91" t="s">
        <v>29</v>
      </c>
      <c r="C18" s="94" t="s">
        <v>26</v>
      </c>
      <c r="D18" s="95" t="s">
        <v>26</v>
      </c>
    </row>
    <row r="19" ht="12.75"/>
    <row r="20" spans="1:20" ht="30" customHeight="1">
      <c r="A20" s="98" t="s">
        <v>4</v>
      </c>
      <c r="B20" s="99" t="s">
        <v>5</v>
      </c>
      <c r="C20" s="100" t="s">
        <v>6</v>
      </c>
      <c r="D20" s="101" t="s">
        <v>6</v>
      </c>
      <c r="E20" s="102" t="s">
        <v>6</v>
      </c>
      <c r="F20" s="103" t="s">
        <v>6</v>
      </c>
      <c r="G20" s="104" t="s">
        <v>6</v>
      </c>
      <c r="H20" s="105" t="s">
        <v>6</v>
      </c>
      <c r="I20" s="106" t="s">
        <v>6</v>
      </c>
      <c r="J20" s="107" t="s">
        <v>6</v>
      </c>
      <c r="K20" s="108" t="s">
        <v>6</v>
      </c>
      <c r="L20" s="109" t="s">
        <v>6</v>
      </c>
      <c r="M20" s="110" t="s">
        <v>6</v>
      </c>
      <c r="N20" s="111" t="s">
        <v>6</v>
      </c>
      <c r="O20" s="112" t="s">
        <v>6</v>
      </c>
      <c r="P20" s="113" t="s">
        <v>6</v>
      </c>
      <c r="Q20" s="114" t="s">
        <v>6</v>
      </c>
      <c r="R20" s="115" t="s">
        <v>6</v>
      </c>
      <c r="S20" s="116" t="s">
        <v>6</v>
      </c>
      <c r="T20" s="117" t="s">
        <v>6</v>
      </c>
    </row>
    <row r="21" spans="1:20" ht="12.75">
      <c r="A21" s="118" t="s">
        <v>30</v>
      </c>
      <c r="B21" s="119" t="s">
        <v>8</v>
      </c>
      <c r="C21" s="120" t="s">
        <v>31</v>
      </c>
      <c r="D21" s="121" t="s">
        <v>32</v>
      </c>
      <c r="E21" s="122" t="s">
        <v>33</v>
      </c>
      <c r="F21" s="123" t="s">
        <v>34</v>
      </c>
      <c r="G21" s="124" t="s">
        <v>35</v>
      </c>
      <c r="H21" s="125" t="s">
        <v>36</v>
      </c>
      <c r="I21" s="126" t="s">
        <v>37</v>
      </c>
      <c r="J21" s="127" t="s">
        <v>38</v>
      </c>
      <c r="K21" s="128" t="s">
        <v>39</v>
      </c>
      <c r="L21" s="129" t="s">
        <v>40</v>
      </c>
      <c r="M21" s="130" t="s">
        <v>41</v>
      </c>
      <c r="N21" s="131" t="s">
        <v>42</v>
      </c>
      <c r="O21" s="132" t="s">
        <v>43</v>
      </c>
      <c r="P21" s="133" t="s">
        <v>44</v>
      </c>
      <c r="Q21" s="134" t="s">
        <v>45</v>
      </c>
      <c r="R21" s="135" t="s">
        <v>46</v>
      </c>
      <c r="S21" s="136" t="s">
        <v>47</v>
      </c>
      <c r="T21" s="137" t="s">
        <v>48</v>
      </c>
    </row>
    <row r="22" spans="1:20" ht="12.75">
      <c r="A22" s="139">
        <f>HYPERLINK("http://www.congressweb.com/nrln/bills/detail/id/16091","H.R.4015: SGR Repeal and Medicare Provider Payment Modernization Act of 2014")</f>
        <v>0</v>
      </c>
      <c r="B22" s="140" t="s">
        <v>50</v>
      </c>
      <c r="C22" s="141" t="s">
        <v>13</v>
      </c>
      <c r="D22" s="142" t="s">
        <v>13</v>
      </c>
      <c r="E22" s="143" t="s">
        <v>13</v>
      </c>
      <c r="F22" s="144" t="s">
        <v>13</v>
      </c>
      <c r="G22" s="145" t="s">
        <v>13</v>
      </c>
      <c r="H22" s="146" t="s">
        <v>13</v>
      </c>
      <c r="I22" s="147" t="s">
        <v>13</v>
      </c>
      <c r="J22" s="148" t="s">
        <v>13</v>
      </c>
      <c r="K22" s="149" t="s">
        <v>13</v>
      </c>
      <c r="L22" s="150" t="s">
        <v>13</v>
      </c>
      <c r="M22" s="151" t="s">
        <v>13</v>
      </c>
      <c r="N22" s="152" t="s">
        <v>13</v>
      </c>
      <c r="O22" s="153" t="s">
        <v>13</v>
      </c>
      <c r="P22" s="154" t="s">
        <v>13</v>
      </c>
      <c r="Q22" s="155" t="s">
        <v>13</v>
      </c>
      <c r="R22" s="156" t="s">
        <v>13</v>
      </c>
      <c r="S22" s="157" t="s">
        <v>13</v>
      </c>
      <c r="T22" s="158" t="s">
        <v>13</v>
      </c>
    </row>
    <row r="23" spans="1:20" ht="12.75">
      <c r="A23" s="160">
        <f>HYPERLINK("http://www.congressweb.com/nrln/bills/detail/id/16037","H.R.3894: To amend the Internal Revenue Code of 1986 to repeal the inclusion in gross income of Social Security benefits.")</f>
        <v>0</v>
      </c>
      <c r="B23" s="161" t="s">
        <v>12</v>
      </c>
      <c r="C23" s="162" t="s">
        <v>13</v>
      </c>
      <c r="D23" s="163" t="s">
        <v>13</v>
      </c>
      <c r="E23" s="164" t="s">
        <v>13</v>
      </c>
      <c r="F23" s="165" t="s">
        <v>13</v>
      </c>
      <c r="G23" s="166" t="s">
        <v>13</v>
      </c>
      <c r="H23" s="167" t="s">
        <v>13</v>
      </c>
      <c r="I23" s="168" t="s">
        <v>13</v>
      </c>
      <c r="J23" s="169" t="s">
        <v>13</v>
      </c>
      <c r="K23" s="170" t="s">
        <v>13</v>
      </c>
      <c r="L23" s="171" t="s">
        <v>13</v>
      </c>
      <c r="M23" s="172" t="s">
        <v>13</v>
      </c>
      <c r="N23" s="173" t="s">
        <v>13</v>
      </c>
      <c r="O23" s="174" t="s">
        <v>13</v>
      </c>
      <c r="P23" s="175" t="s">
        <v>13</v>
      </c>
      <c r="Q23" s="176" t="s">
        <v>13</v>
      </c>
      <c r="R23" s="177" t="s">
        <v>13</v>
      </c>
      <c r="S23" s="178" t="s">
        <v>13</v>
      </c>
      <c r="T23" s="179" t="s">
        <v>13</v>
      </c>
    </row>
    <row r="24" spans="1:20" ht="12.75">
      <c r="A24" s="181">
        <f>HYPERLINK("http://www.congressweb.com/nrln/bills/detail/id/15794","H.R.3715: Personal Drug Importation Fairness Act of 2013")</f>
        <v>0</v>
      </c>
      <c r="B24" s="182" t="s">
        <v>12</v>
      </c>
      <c r="C24" s="183" t="s">
        <v>13</v>
      </c>
      <c r="D24" s="184" t="s">
        <v>13</v>
      </c>
      <c r="E24" s="185" t="s">
        <v>13</v>
      </c>
      <c r="F24" s="186" t="s">
        <v>13</v>
      </c>
      <c r="G24" s="187" t="s">
        <v>13</v>
      </c>
      <c r="H24" s="188" t="s">
        <v>13</v>
      </c>
      <c r="I24" s="189" t="s">
        <v>13</v>
      </c>
      <c r="J24" s="190" t="s">
        <v>13</v>
      </c>
      <c r="K24" s="201" t="s">
        <v>18</v>
      </c>
      <c r="L24" s="192" t="s">
        <v>13</v>
      </c>
      <c r="M24" s="193" t="s">
        <v>13</v>
      </c>
      <c r="N24" s="194" t="s">
        <v>13</v>
      </c>
      <c r="O24" s="195" t="s">
        <v>13</v>
      </c>
      <c r="P24" s="196" t="s">
        <v>13</v>
      </c>
      <c r="Q24" s="197" t="s">
        <v>13</v>
      </c>
      <c r="R24" s="198" t="s">
        <v>13</v>
      </c>
      <c r="S24" s="199" t="s">
        <v>13</v>
      </c>
      <c r="T24" s="200" t="s">
        <v>13</v>
      </c>
    </row>
    <row r="25" spans="1:20" ht="12.75">
      <c r="A25" s="203">
        <f>HYPERLINK("http://www.congressweb.com/nrln/bills/detail/id/16835","H.R.3531: Creating Access to Rehabilitation for Every Senior (CARES) Act. ")</f>
        <v>0</v>
      </c>
      <c r="B25" s="204" t="s">
        <v>12</v>
      </c>
      <c r="C25" s="205" t="s">
        <v>13</v>
      </c>
      <c r="D25" s="206" t="s">
        <v>13</v>
      </c>
      <c r="E25" s="207" t="s">
        <v>13</v>
      </c>
      <c r="F25" s="208" t="s">
        <v>13</v>
      </c>
      <c r="G25" s="209" t="s">
        <v>13</v>
      </c>
      <c r="H25" s="210" t="s">
        <v>13</v>
      </c>
      <c r="I25" s="211" t="s">
        <v>13</v>
      </c>
      <c r="J25" s="212" t="s">
        <v>13</v>
      </c>
      <c r="K25" s="213" t="s">
        <v>13</v>
      </c>
      <c r="L25" s="214" t="s">
        <v>13</v>
      </c>
      <c r="M25" s="215" t="s">
        <v>13</v>
      </c>
      <c r="N25" s="216" t="s">
        <v>13</v>
      </c>
      <c r="O25" s="217" t="s">
        <v>13</v>
      </c>
      <c r="P25" s="218" t="s">
        <v>13</v>
      </c>
      <c r="Q25" s="219" t="s">
        <v>13</v>
      </c>
      <c r="R25" s="220" t="s">
        <v>13</v>
      </c>
      <c r="S25" s="221" t="s">
        <v>13</v>
      </c>
      <c r="T25" s="222" t="s">
        <v>13</v>
      </c>
    </row>
    <row r="26" spans="1:20" ht="12.75">
      <c r="A26" s="224">
        <f>HYPERLINK("http://www.congressweb.com/nrln/bills/detail/id/15526","H.R.2845: Diabetic Testing Supply Access Act of 2013")</f>
        <v>0</v>
      </c>
      <c r="B26" s="225" t="s">
        <v>12</v>
      </c>
      <c r="C26" s="226" t="s">
        <v>13</v>
      </c>
      <c r="D26" s="227" t="s">
        <v>13</v>
      </c>
      <c r="E26" s="228" t="s">
        <v>13</v>
      </c>
      <c r="F26" s="229" t="s">
        <v>13</v>
      </c>
      <c r="G26" s="230" t="s">
        <v>13</v>
      </c>
      <c r="H26" s="231" t="s">
        <v>13</v>
      </c>
      <c r="I26" s="232" t="s">
        <v>13</v>
      </c>
      <c r="J26" s="233" t="s">
        <v>13</v>
      </c>
      <c r="K26" s="234" t="s">
        <v>13</v>
      </c>
      <c r="L26" s="235" t="s">
        <v>13</v>
      </c>
      <c r="M26" s="236" t="s">
        <v>13</v>
      </c>
      <c r="N26" s="237" t="s">
        <v>13</v>
      </c>
      <c r="O26" s="238" t="s">
        <v>13</v>
      </c>
      <c r="P26" s="239" t="s">
        <v>13</v>
      </c>
      <c r="Q26" s="240" t="s">
        <v>13</v>
      </c>
      <c r="R26" s="241" t="s">
        <v>13</v>
      </c>
      <c r="S26" s="242" t="s">
        <v>13</v>
      </c>
      <c r="T26" s="243" t="s">
        <v>13</v>
      </c>
    </row>
    <row r="27" spans="1:20" ht="12.75">
      <c r="A27" s="245">
        <f>HYPERLINK("http://www.congressweb.com/nrln/bills/detail/id/15525","H.R.2835: Restoring Access to Medication Act of 2013")</f>
        <v>0</v>
      </c>
      <c r="B27" s="246" t="s">
        <v>12</v>
      </c>
      <c r="C27" s="247" t="s">
        <v>13</v>
      </c>
      <c r="D27" s="248" t="s">
        <v>13</v>
      </c>
      <c r="E27" s="249" t="s">
        <v>13</v>
      </c>
      <c r="F27" s="250" t="s">
        <v>13</v>
      </c>
      <c r="G27" s="251" t="s">
        <v>13</v>
      </c>
      <c r="H27" s="252" t="s">
        <v>13</v>
      </c>
      <c r="I27" s="253" t="s">
        <v>13</v>
      </c>
      <c r="J27" s="254" t="s">
        <v>13</v>
      </c>
      <c r="K27" s="255" t="s">
        <v>13</v>
      </c>
      <c r="L27" s="256" t="s">
        <v>13</v>
      </c>
      <c r="M27" s="257" t="s">
        <v>13</v>
      </c>
      <c r="N27" s="258" t="s">
        <v>13</v>
      </c>
      <c r="O27" s="259" t="s">
        <v>13</v>
      </c>
      <c r="P27" s="260" t="s">
        <v>13</v>
      </c>
      <c r="Q27" s="261" t="s">
        <v>13</v>
      </c>
      <c r="R27" s="262" t="s">
        <v>13</v>
      </c>
      <c r="S27" s="263" t="s">
        <v>13</v>
      </c>
      <c r="T27" s="264" t="s">
        <v>13</v>
      </c>
    </row>
    <row r="28" spans="1:20" ht="12.75">
      <c r="A28" s="266">
        <f>HYPERLINK("http://www.congressweb.com/nrln/bills/detail/id/15520","H.R.2810: Medicare Patient Access and Quality Improvement Act of 2013")</f>
        <v>0</v>
      </c>
      <c r="B28" s="267" t="s">
        <v>12</v>
      </c>
      <c r="C28" s="286" t="s">
        <v>18</v>
      </c>
      <c r="D28" s="269" t="s">
        <v>13</v>
      </c>
      <c r="E28" s="270" t="s">
        <v>13</v>
      </c>
      <c r="F28" s="271" t="s">
        <v>13</v>
      </c>
      <c r="G28" s="272" t="s">
        <v>13</v>
      </c>
      <c r="H28" s="273" t="s">
        <v>13</v>
      </c>
      <c r="I28" s="274" t="s">
        <v>13</v>
      </c>
      <c r="J28" s="275" t="s">
        <v>13</v>
      </c>
      <c r="K28" s="287" t="s">
        <v>18</v>
      </c>
      <c r="L28" s="277" t="s">
        <v>13</v>
      </c>
      <c r="M28" s="278" t="s">
        <v>13</v>
      </c>
      <c r="N28" s="279" t="s">
        <v>13</v>
      </c>
      <c r="O28" s="280" t="s">
        <v>13</v>
      </c>
      <c r="P28" s="281" t="s">
        <v>13</v>
      </c>
      <c r="Q28" s="282" t="s">
        <v>13</v>
      </c>
      <c r="R28" s="283" t="s">
        <v>13</v>
      </c>
      <c r="S28" s="284" t="s">
        <v>13</v>
      </c>
      <c r="T28" s="285" t="s">
        <v>13</v>
      </c>
    </row>
    <row r="29" spans="1:20" ht="12.75">
      <c r="A29" s="289">
        <f>HYPERLINK("http://www.congressweb.com/nrln/bills/detail/id/15519","H.R.2783: To amend the Internal Revenue Code of 1986 to provide for continued eligibility for the health care tax credit for PBGC pension recipients eligible for the credit at the end of 2013.")</f>
        <v>0</v>
      </c>
      <c r="B29" s="290" t="s">
        <v>12</v>
      </c>
      <c r="C29" s="291" t="s">
        <v>13</v>
      </c>
      <c r="D29" s="292" t="s">
        <v>13</v>
      </c>
      <c r="E29" s="293" t="s">
        <v>13</v>
      </c>
      <c r="F29" s="294" t="s">
        <v>13</v>
      </c>
      <c r="G29" s="295" t="s">
        <v>13</v>
      </c>
      <c r="H29" s="296" t="s">
        <v>13</v>
      </c>
      <c r="I29" s="297" t="s">
        <v>13</v>
      </c>
      <c r="J29" s="298" t="s">
        <v>13</v>
      </c>
      <c r="K29" s="299" t="s">
        <v>13</v>
      </c>
      <c r="L29" s="300" t="s">
        <v>13</v>
      </c>
      <c r="M29" s="301" t="s">
        <v>13</v>
      </c>
      <c r="N29" s="302" t="s">
        <v>13</v>
      </c>
      <c r="O29" s="303" t="s">
        <v>13</v>
      </c>
      <c r="P29" s="304" t="s">
        <v>13</v>
      </c>
      <c r="Q29" s="305" t="s">
        <v>13</v>
      </c>
      <c r="R29" s="306" t="s">
        <v>13</v>
      </c>
      <c r="S29" s="307" t="s">
        <v>13</v>
      </c>
      <c r="T29" s="308" t="s">
        <v>13</v>
      </c>
    </row>
    <row r="30" spans="1:20" ht="12.75">
      <c r="A30" s="310">
        <f>HYPERLINK("http://www.congressweb.com/nrln/bills/detail/id/15654","H.R.2697: Airline Pilot Pension Fairness Act ")</f>
        <v>0</v>
      </c>
      <c r="B30" s="311" t="s">
        <v>50</v>
      </c>
      <c r="C30" s="312" t="s">
        <v>13</v>
      </c>
      <c r="D30" s="313" t="s">
        <v>13</v>
      </c>
      <c r="E30" s="314" t="s">
        <v>13</v>
      </c>
      <c r="F30" s="315" t="s">
        <v>13</v>
      </c>
      <c r="G30" s="316" t="s">
        <v>13</v>
      </c>
      <c r="H30" s="317" t="s">
        <v>13</v>
      </c>
      <c r="I30" s="318" t="s">
        <v>13</v>
      </c>
      <c r="J30" s="319" t="s">
        <v>13</v>
      </c>
      <c r="K30" s="320" t="s">
        <v>13</v>
      </c>
      <c r="L30" s="321" t="s">
        <v>13</v>
      </c>
      <c r="M30" s="322" t="s">
        <v>13</v>
      </c>
      <c r="N30" s="323" t="s">
        <v>13</v>
      </c>
      <c r="O30" s="324" t="s">
        <v>13</v>
      </c>
      <c r="P30" s="325" t="s">
        <v>13</v>
      </c>
      <c r="Q30" s="326" t="s">
        <v>13</v>
      </c>
      <c r="R30" s="327" t="s">
        <v>13</v>
      </c>
      <c r="S30" s="328" t="s">
        <v>13</v>
      </c>
      <c r="T30" s="329" t="s">
        <v>13</v>
      </c>
    </row>
    <row r="31" spans="1:20" ht="12.75">
      <c r="A31" s="331">
        <f>HYPERLINK("http://www.congressweb.com/nrln/bills/detail/id/16130","H.R.2504: Home Health Care Planning Improvement Act of 2013")</f>
        <v>0</v>
      </c>
      <c r="B31" s="332" t="s">
        <v>12</v>
      </c>
      <c r="C31" s="351" t="s">
        <v>18</v>
      </c>
      <c r="D31" s="352" t="s">
        <v>18</v>
      </c>
      <c r="E31" s="353" t="s">
        <v>18</v>
      </c>
      <c r="F31" s="336" t="s">
        <v>13</v>
      </c>
      <c r="G31" s="354" t="s">
        <v>18</v>
      </c>
      <c r="H31" s="338" t="s">
        <v>13</v>
      </c>
      <c r="I31" s="339" t="s">
        <v>13</v>
      </c>
      <c r="J31" s="340" t="s">
        <v>13</v>
      </c>
      <c r="K31" s="355" t="s">
        <v>18</v>
      </c>
      <c r="L31" s="342" t="s">
        <v>13</v>
      </c>
      <c r="M31" s="356" t="s">
        <v>18</v>
      </c>
      <c r="N31" s="344" t="s">
        <v>13</v>
      </c>
      <c r="O31" s="357" t="s">
        <v>18</v>
      </c>
      <c r="P31" s="358" t="s">
        <v>18</v>
      </c>
      <c r="Q31" s="347" t="s">
        <v>13</v>
      </c>
      <c r="R31" s="348" t="s">
        <v>13</v>
      </c>
      <c r="S31" s="349" t="s">
        <v>13</v>
      </c>
      <c r="T31" s="350" t="s">
        <v>13</v>
      </c>
    </row>
    <row r="32" spans="1:20" ht="12.75">
      <c r="A32" s="360">
        <f>HYPERLINK("http://www.congressweb.com/nrln/bills/detail/id/15537","H.R.2154: CPI for Seniors Act of 2013")</f>
        <v>0</v>
      </c>
      <c r="B32" s="361" t="s">
        <v>12</v>
      </c>
      <c r="C32" s="362" t="s">
        <v>13</v>
      </c>
      <c r="D32" s="363" t="s">
        <v>13</v>
      </c>
      <c r="E32" s="380" t="s">
        <v>18</v>
      </c>
      <c r="F32" s="365" t="s">
        <v>13</v>
      </c>
      <c r="G32" s="366" t="s">
        <v>13</v>
      </c>
      <c r="H32" s="367" t="s">
        <v>13</v>
      </c>
      <c r="I32" s="368" t="s">
        <v>13</v>
      </c>
      <c r="J32" s="369" t="s">
        <v>13</v>
      </c>
      <c r="K32" s="370" t="s">
        <v>13</v>
      </c>
      <c r="L32" s="371" t="s">
        <v>13</v>
      </c>
      <c r="M32" s="372" t="s">
        <v>13</v>
      </c>
      <c r="N32" s="373" t="s">
        <v>13</v>
      </c>
      <c r="O32" s="374" t="s">
        <v>13</v>
      </c>
      <c r="P32" s="375" t="s">
        <v>13</v>
      </c>
      <c r="Q32" s="376" t="s">
        <v>13</v>
      </c>
      <c r="R32" s="377" t="s">
        <v>13</v>
      </c>
      <c r="S32" s="378" t="s">
        <v>13</v>
      </c>
      <c r="T32" s="379" t="s">
        <v>13</v>
      </c>
    </row>
    <row r="33" spans="1:20" ht="12.75">
      <c r="A33" s="382">
        <f>HYPERLINK("http://www.congressweb.com/nrln/bills/detail/id/15540","H.R.1179: Improving Access to Medicare Coverage Act of 2013")</f>
        <v>0</v>
      </c>
      <c r="B33" s="383" t="s">
        <v>12</v>
      </c>
      <c r="C33" s="384" t="s">
        <v>13</v>
      </c>
      <c r="D33" s="402" t="s">
        <v>18</v>
      </c>
      <c r="E33" s="386" t="s">
        <v>13</v>
      </c>
      <c r="F33" s="387" t="s">
        <v>13</v>
      </c>
      <c r="G33" s="388" t="s">
        <v>13</v>
      </c>
      <c r="H33" s="389" t="s">
        <v>13</v>
      </c>
      <c r="I33" s="390" t="s">
        <v>13</v>
      </c>
      <c r="J33" s="391" t="s">
        <v>13</v>
      </c>
      <c r="K33" s="403" t="s">
        <v>18</v>
      </c>
      <c r="L33" s="404" t="s">
        <v>18</v>
      </c>
      <c r="M33" s="405" t="s">
        <v>18</v>
      </c>
      <c r="N33" s="406" t="s">
        <v>18</v>
      </c>
      <c r="O33" s="396" t="s">
        <v>13</v>
      </c>
      <c r="P33" s="397" t="s">
        <v>13</v>
      </c>
      <c r="Q33" s="398" t="s">
        <v>13</v>
      </c>
      <c r="R33" s="399" t="s">
        <v>13</v>
      </c>
      <c r="S33" s="407" t="s">
        <v>18</v>
      </c>
      <c r="T33" s="401" t="s">
        <v>13</v>
      </c>
    </row>
    <row r="34" spans="1:20" ht="12.75">
      <c r="A34" s="409">
        <f>HYPERLINK("http://www.congressweb.com/nrln/bills/detail/id/14169","H.R.1102: Medicare Prescription Drug Price Negotiation Act of 2013")</f>
        <v>0</v>
      </c>
      <c r="B34" s="410" t="s">
        <v>12</v>
      </c>
      <c r="C34" s="411" t="s">
        <v>13</v>
      </c>
      <c r="D34" s="412" t="s">
        <v>13</v>
      </c>
      <c r="E34" s="429" t="s">
        <v>18</v>
      </c>
      <c r="F34" s="414" t="s">
        <v>13</v>
      </c>
      <c r="G34" s="415" t="s">
        <v>13</v>
      </c>
      <c r="H34" s="416" t="s">
        <v>13</v>
      </c>
      <c r="I34" s="417" t="s">
        <v>13</v>
      </c>
      <c r="J34" s="418" t="s">
        <v>13</v>
      </c>
      <c r="K34" s="430" t="s">
        <v>18</v>
      </c>
      <c r="L34" s="420" t="s">
        <v>13</v>
      </c>
      <c r="M34" s="421" t="s">
        <v>13</v>
      </c>
      <c r="N34" s="422" t="s">
        <v>13</v>
      </c>
      <c r="O34" s="423" t="s">
        <v>13</v>
      </c>
      <c r="P34" s="424" t="s">
        <v>13</v>
      </c>
      <c r="Q34" s="425" t="s">
        <v>13</v>
      </c>
      <c r="R34" s="426" t="s">
        <v>13</v>
      </c>
      <c r="S34" s="431" t="s">
        <v>18</v>
      </c>
      <c r="T34" s="428" t="s">
        <v>13</v>
      </c>
    </row>
    <row r="35" spans="1:20" ht="12.75">
      <c r="A35" s="433">
        <f>HYPERLINK("http://www.congressweb.com/nrln/bills/detail/id/15511","H.R.800: To amend part B of title XVIII of the Social Security Act to exclude customary prompt pay discounts from manufacturers to wholesalers from the average sales price for drugs and biologicals under Medicare.")</f>
        <v>0</v>
      </c>
      <c r="B35" s="434" t="s">
        <v>12</v>
      </c>
      <c r="C35" s="453" t="s">
        <v>18</v>
      </c>
      <c r="D35" s="436" t="s">
        <v>13</v>
      </c>
      <c r="E35" s="437" t="s">
        <v>13</v>
      </c>
      <c r="F35" s="438" t="s">
        <v>13</v>
      </c>
      <c r="G35" s="439" t="s">
        <v>13</v>
      </c>
      <c r="H35" s="440" t="s">
        <v>13</v>
      </c>
      <c r="I35" s="441" t="s">
        <v>13</v>
      </c>
      <c r="J35" s="442" t="s">
        <v>13</v>
      </c>
      <c r="K35" s="443" t="s">
        <v>13</v>
      </c>
      <c r="L35" s="454" t="s">
        <v>18</v>
      </c>
      <c r="M35" s="445" t="s">
        <v>13</v>
      </c>
      <c r="N35" s="446" t="s">
        <v>13</v>
      </c>
      <c r="O35" s="447" t="s">
        <v>13</v>
      </c>
      <c r="P35" s="448" t="s">
        <v>13</v>
      </c>
      <c r="Q35" s="455" t="s">
        <v>18</v>
      </c>
      <c r="R35" s="450" t="s">
        <v>13</v>
      </c>
      <c r="S35" s="451" t="s">
        <v>13</v>
      </c>
      <c r="T35" s="456" t="s">
        <v>18</v>
      </c>
    </row>
    <row r="36" spans="1:20" ht="12.75">
      <c r="A36" s="458">
        <f>HYPERLINK("http://www.congressweb.com/nrln/bills/detail/id/16696","H.R.713: To amend title XVIII of the Social Security Act to repeal the Medicare outpatient rehabilitation therapy caps. ")</f>
        <v>0</v>
      </c>
      <c r="B36" s="459" t="s">
        <v>12</v>
      </c>
      <c r="C36" s="478" t="s">
        <v>18</v>
      </c>
      <c r="D36" s="479" t="s">
        <v>18</v>
      </c>
      <c r="E36" s="480" t="s">
        <v>18</v>
      </c>
      <c r="F36" s="463" t="s">
        <v>13</v>
      </c>
      <c r="G36" s="481" t="s">
        <v>18</v>
      </c>
      <c r="H36" s="482" t="s">
        <v>18</v>
      </c>
      <c r="I36" s="483" t="s">
        <v>18</v>
      </c>
      <c r="J36" s="484" t="s">
        <v>18</v>
      </c>
      <c r="K36" s="485" t="s">
        <v>18</v>
      </c>
      <c r="L36" s="486" t="s">
        <v>18</v>
      </c>
      <c r="M36" s="487" t="s">
        <v>18</v>
      </c>
      <c r="N36" s="488" t="s">
        <v>18</v>
      </c>
      <c r="O36" s="472" t="s">
        <v>13</v>
      </c>
      <c r="P36" s="473" t="s">
        <v>13</v>
      </c>
      <c r="Q36" s="474" t="s">
        <v>13</v>
      </c>
      <c r="R36" s="475" t="s">
        <v>13</v>
      </c>
      <c r="S36" s="476" t="s">
        <v>13</v>
      </c>
      <c r="T36" s="477" t="s">
        <v>13</v>
      </c>
    </row>
    <row r="37" spans="1:20" ht="12.75">
      <c r="A37" s="490" t="s">
        <v>65</v>
      </c>
      <c r="B37" s="491" t="s">
        <v>23</v>
      </c>
      <c r="C37" s="492" t="s">
        <v>6</v>
      </c>
      <c r="D37" s="493" t="s">
        <v>6</v>
      </c>
      <c r="E37" s="494" t="s">
        <v>6</v>
      </c>
      <c r="F37" s="495" t="s">
        <v>6</v>
      </c>
      <c r="G37" s="496" t="s">
        <v>6</v>
      </c>
      <c r="H37" s="497" t="s">
        <v>6</v>
      </c>
      <c r="I37" s="498" t="s">
        <v>6</v>
      </c>
      <c r="J37" s="499" t="s">
        <v>6</v>
      </c>
      <c r="K37" s="500" t="s">
        <v>6</v>
      </c>
      <c r="L37" s="501" t="s">
        <v>6</v>
      </c>
      <c r="M37" s="502" t="s">
        <v>6</v>
      </c>
      <c r="N37" s="503" t="s">
        <v>6</v>
      </c>
      <c r="O37" s="504" t="s">
        <v>6</v>
      </c>
      <c r="P37" s="505" t="s">
        <v>6</v>
      </c>
      <c r="Q37" s="506" t="s">
        <v>6</v>
      </c>
      <c r="R37" s="507" t="s">
        <v>6</v>
      </c>
      <c r="S37" s="508" t="s">
        <v>6</v>
      </c>
      <c r="T37" s="509" t="s">
        <v>6</v>
      </c>
    </row>
    <row r="38" spans="1:20" ht="12.75">
      <c r="A38" s="511">
        <f>HYPERLINK("http://www.congressweb.com/nrln/votes/detail/id/4345","H R 83: H.R.83 - Consolidated and Further Continuing Appropriations Act")</f>
        <v>0</v>
      </c>
      <c r="B38" s="512" t="s">
        <v>25</v>
      </c>
      <c r="C38" s="531" t="s">
        <v>67</v>
      </c>
      <c r="D38" s="532" t="s">
        <v>67</v>
      </c>
      <c r="E38" s="533" t="s">
        <v>26</v>
      </c>
      <c r="F38" s="534" t="s">
        <v>67</v>
      </c>
      <c r="G38" s="535" t="s">
        <v>26</v>
      </c>
      <c r="H38" s="536" t="s">
        <v>26</v>
      </c>
      <c r="I38" s="537" t="s">
        <v>67</v>
      </c>
      <c r="J38" s="538" t="s">
        <v>68</v>
      </c>
      <c r="K38" s="539" t="s">
        <v>67</v>
      </c>
      <c r="L38" s="540" t="s">
        <v>26</v>
      </c>
      <c r="M38" s="541" t="s">
        <v>26</v>
      </c>
      <c r="N38" s="542" t="s">
        <v>67</v>
      </c>
      <c r="O38" s="543" t="s">
        <v>26</v>
      </c>
      <c r="P38" s="544" t="s">
        <v>26</v>
      </c>
      <c r="Q38" s="545" t="s">
        <v>26</v>
      </c>
      <c r="R38" s="546" t="s">
        <v>26</v>
      </c>
      <c r="S38" s="547" t="s">
        <v>26</v>
      </c>
      <c r="T38" s="548" t="s">
        <v>26</v>
      </c>
    </row>
    <row r="39" spans="1:20" ht="12.75">
      <c r="A39" s="550">
        <f>HYPERLINK("http://www.congressweb.com/nrln/votes/detail/id/4224","H R 5021: (Highway and Transportation Funding Act of 2014 )")</f>
        <v>0</v>
      </c>
      <c r="B39" s="551" t="s">
        <v>25</v>
      </c>
      <c r="C39" s="570" t="s">
        <v>67</v>
      </c>
      <c r="D39" s="571" t="s">
        <v>68</v>
      </c>
      <c r="E39" s="572" t="s">
        <v>26</v>
      </c>
      <c r="F39" s="573" t="s">
        <v>67</v>
      </c>
      <c r="G39" s="574" t="s">
        <v>67</v>
      </c>
      <c r="H39" s="575" t="s">
        <v>26</v>
      </c>
      <c r="I39" s="576" t="s">
        <v>67</v>
      </c>
      <c r="J39" s="577" t="s">
        <v>26</v>
      </c>
      <c r="K39" s="578" t="s">
        <v>67</v>
      </c>
      <c r="L39" s="579" t="s">
        <v>26</v>
      </c>
      <c r="M39" s="580" t="s">
        <v>26</v>
      </c>
      <c r="N39" s="581" t="s">
        <v>26</v>
      </c>
      <c r="O39" s="582" t="s">
        <v>26</v>
      </c>
      <c r="P39" s="583" t="s">
        <v>26</v>
      </c>
      <c r="Q39" s="584" t="s">
        <v>26</v>
      </c>
      <c r="R39" s="585" t="s">
        <v>26</v>
      </c>
      <c r="S39" s="586" t="s">
        <v>26</v>
      </c>
      <c r="T39" s="587" t="s">
        <v>26</v>
      </c>
    </row>
    <row r="40" spans="1:20" ht="12.75">
      <c r="A40" s="589">
        <f>HYPERLINK("http://www.congressweb.com/nrln/votes/detail/id/4225","H R 5021: (Highway and Transportation Funding Act of 2014 )")</f>
        <v>0</v>
      </c>
      <c r="B40" s="590" t="s">
        <v>25</v>
      </c>
      <c r="C40" s="609" t="s">
        <v>26</v>
      </c>
      <c r="D40" s="610" t="s">
        <v>26</v>
      </c>
      <c r="E40" s="611" t="s">
        <v>26</v>
      </c>
      <c r="F40" s="612" t="s">
        <v>68</v>
      </c>
      <c r="G40" s="613" t="s">
        <v>26</v>
      </c>
      <c r="H40" s="614" t="s">
        <v>26</v>
      </c>
      <c r="I40" s="615" t="s">
        <v>26</v>
      </c>
      <c r="J40" s="616" t="s">
        <v>26</v>
      </c>
      <c r="K40" s="617" t="s">
        <v>26</v>
      </c>
      <c r="L40" s="618" t="s">
        <v>26</v>
      </c>
      <c r="M40" s="619" t="s">
        <v>26</v>
      </c>
      <c r="N40" s="620" t="s">
        <v>26</v>
      </c>
      <c r="O40" s="621" t="s">
        <v>26</v>
      </c>
      <c r="P40" s="622" t="s">
        <v>67</v>
      </c>
      <c r="Q40" s="623" t="s">
        <v>26</v>
      </c>
      <c r="R40" s="624" t="s">
        <v>26</v>
      </c>
      <c r="S40" s="625" t="s">
        <v>26</v>
      </c>
      <c r="T40" s="626" t="s">
        <v>26</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