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<sst xmlns="http://schemas.openxmlformats.org/spreadsheetml/2006/main" count="838" uniqueCount="88">
  <si>
    <t/>
  </si>
  <si>
    <t>NRLN Report  - TX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</si>
  <si>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</si>
  <si>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TX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</si>
  <si>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</si>
  <si>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</si>
  <si>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</si>
  <si>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</si>
  <si>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</si>
  <si>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TX Sen. Cornyn</t>
  </si>
  <si>
    <t>TX Sen. Cruz</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</si>
  <si>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</si>
  <si>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</si>
  <si>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</si>
  <si>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</si>
  <si>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</si>
  <si>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</si>
  <si>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</si>
  <si>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</si>
  <si>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</si>
  <si>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</si>
  <si>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</si>
  <si>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</si>
  <si>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</si>
  <si>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</si>
  <si>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Yea</t>
  </si>
  <si>
    <t>Nay</t>
  </si>
  <si>
    <t>H.R. 5021: (Highway and Transportation Funding Act of 2014 )</t>
  </si>
  <si>
    <t xml:space="preserve">H.R. 5021: H.R. 5021: (Highway and Transportation Funding Act of 2014 ) </t>
  </si>
  <si>
    <t>Supported</t>
  </si>
  <si>
    <t>House Bills for the 113th Congress (2013 - 2014) -- Supported by the NRLN (Jan 2015)</t>
  </si>
  <si>
    <t>TX 01 Rep. Gohmert</t>
  </si>
  <si>
    <t>TX 02 Rep. Poe</t>
  </si>
  <si>
    <t>TX 03 Rep. Johnson</t>
  </si>
  <si>
    <t>TX 04 Rep. Hall</t>
  </si>
  <si>
    <t>TX 05 Rep. Hensarling</t>
  </si>
  <si>
    <t>TX 06 Rep. Barton</t>
  </si>
  <si>
    <t>TX 07 Rep. Culberson</t>
  </si>
  <si>
    <t>TX 08 Rep. Brady</t>
  </si>
  <si>
    <t>TX 09 Rep. Green</t>
  </si>
  <si>
    <t>TX 10 Rep. McCaul</t>
  </si>
  <si>
    <t>TX 11 Rep. Conaway</t>
  </si>
  <si>
    <t>TX 12 Rep. Granger</t>
  </si>
  <si>
    <t>TX 13 Rep. Thornberry</t>
  </si>
  <si>
    <t>TX 14 Rep. Weber</t>
  </si>
  <si>
    <t>TX 15 Rep. Hinojosa</t>
  </si>
  <si>
    <t>TX 16 Rep. O'Rourke</t>
  </si>
  <si>
    <t>TX 17 Rep. Flores</t>
  </si>
  <si>
    <t>TX 18 Rep. Jackson Lee</t>
  </si>
  <si>
    <t>TX 19 Rep. Neugebauer</t>
  </si>
  <si>
    <t>TX 20 Rep. Castro</t>
  </si>
  <si>
    <t>TX 21 Rep. Smith</t>
  </si>
  <si>
    <t>TX 22 Rep. Olson</t>
  </si>
  <si>
    <t>TX 23 Rep. Gallego</t>
  </si>
  <si>
    <t>TX 24 Rep. Marchant</t>
  </si>
  <si>
    <t>TX 25 Rep. Williams</t>
  </si>
  <si>
    <t>TX 26 Rep. Burgess</t>
  </si>
  <si>
    <t>TX 27 Rep. Farenthold</t>
  </si>
  <si>
    <t>TX 28 Rep. Cuellar</t>
  </si>
  <si>
    <t>TX 29 Rep. Green</t>
  </si>
  <si>
    <t>TX 30 Rep. Johnson</t>
  </si>
  <si>
    <t>TX 31 Rep. Carter</t>
  </si>
  <si>
    <t>TX 32 Rep. Sessions</t>
  </si>
  <si>
    <t>TX 33 Rep. Veasey</t>
  </si>
  <si>
    <t>TX 34 Rep. Vela</t>
  </si>
  <si>
    <t>TX 35 Rep. Doggett</t>
  </si>
  <si>
    <t>TX 36 Rep. Stockman</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</si>
  <si>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</si>
  <si>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</si>
  <si>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</si>
  <si>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</si>
  <si>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</si>
  <si>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</si>
  <si>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</si>
  <si>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Yes</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</si>
  <si>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</si>
  <si>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</si>
  <si>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</si>
  <si>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</si>
  <si>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</si>
  <si>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</si>
  <si>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</si>
  <si>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</si>
  <si>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</si>
  <si>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</si>
  <si>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</si>
  <si>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NV</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</si>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</sst>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5">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0" t="s">
        <v>13</v>
      </c>
    </row>
    <row r="10" spans="1:4" ht="12.75">
      <c r="A10" s="42">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3" t="s">
        <v>12</v>
      </c>
      <c r="C10" s="44" t="s">
        <v>13</v>
      </c>
      <c r="D10" s="45" t="s">
        <v>13</v>
      </c>
    </row>
    <row r="11" spans="1:4" ht="12.75">
      <c r="A11" s="47">
        <f>HYPERLINK("http://www.congressweb.com/nrln/bills/detail/id/15541","S.569: Improving Access to Medicare Coverage Act of 2013")</f>
        <v>0</v>
      </c>
      <c r="B11" s="48" t="s">
        <v>12</v>
      </c>
      <c r="C11" s="49" t="s">
        <v>13</v>
      </c>
      <c r="D11" s="50" t="s">
        <v>13</v>
      </c>
    </row>
    <row r="12" spans="1:4" ht="12.75">
      <c r="A12" s="52">
        <f>HYPERLINK("http://www.congressweb.com/nrln/bills/detail/id/15496","S.367: Medicare Access to Rehabilitation Services Act of 2013")</f>
        <v>0</v>
      </c>
      <c r="B12" s="53" t="s">
        <v>12</v>
      </c>
      <c r="C12" s="54" t="s">
        <v>13</v>
      </c>
      <c r="D12" s="55" t="s">
        <v>13</v>
      </c>
    </row>
    <row r="13" spans="1:4" ht="12.75">
      <c r="A13" s="57">
        <f>HYPERLINK("http://www.congressweb.com/nrln/bills/detail/id/14924","S.214: Preserve Access to Affordable Generics -(Banning Pay for Delay)")</f>
        <v>0</v>
      </c>
      <c r="B13" s="58" t="s">
        <v>12</v>
      </c>
      <c r="C13" s="59" t="s">
        <v>13</v>
      </c>
      <c r="D13" s="60" t="s">
        <v>13</v>
      </c>
    </row>
    <row r="14" spans="1:4" ht="12.75">
      <c r="A14" s="62">
        <f>HYPERLINK("http://www.congressweb.com/nrln/bills/detail/id/14168","S.117: Medicare Prescription Drug Price Negotiation Act of 2013")</f>
        <v>0</v>
      </c>
      <c r="B14" s="63" t="s">
        <v>12</v>
      </c>
      <c r="C14" s="64" t="s">
        <v>13</v>
      </c>
      <c r="D14" s="65" t="s">
        <v>13</v>
      </c>
    </row>
    <row r="15" spans="1:4" ht="12.75">
      <c r="A15" s="66" t="s">
        <v>21</v>
      </c>
      <c r="B15" s="70" t="s">
        <v>22</v>
      </c>
      <c r="C15" s="68" t="s">
        <v>0</v>
      </c>
      <c r="D15" s="69" t="s">
        <v>6</v>
      </c>
    </row>
    <row r="16" spans="1:4" ht="12.75">
      <c r="A16" s="72">
        <f>HYPERLINK("http://www.congressweb.com/nrln/votes/detail/id/4346","H.R. 83: H.R.83 - Consolidated and Further Continuing Appropriations Act")</f>
        <v>0</v>
      </c>
      <c r="B16" s="73" t="s">
        <v>24</v>
      </c>
      <c r="C16" s="76" t="s">
        <v>25</v>
      </c>
      <c r="D16" s="77" t="s">
        <v>26</v>
      </c>
    </row>
    <row r="17" spans="1:4" ht="12.75">
      <c r="A17" s="79">
        <f>HYPERLINK("http://www.congressweb.com/nrln/votes/detail/id/4223","H.R. 5021: (Highway and Transportation Funding Act of 2014 )")</f>
        <v>0</v>
      </c>
      <c r="B17" s="80" t="s">
        <v>24</v>
      </c>
      <c r="C17" s="83" t="s">
        <v>25</v>
      </c>
      <c r="D17" s="84" t="s">
        <v>26</v>
      </c>
    </row>
    <row r="18" spans="1:4" ht="12.75">
      <c r="A18" s="86">
        <f>HYPERLINK("http://www.congressweb.com/nrln/votes/detail/id/4230","H.R. 5021: H.R. 5021: (Highway and Transportation Funding Act of 2014 ) ")</f>
        <v>0</v>
      </c>
      <c r="B18" s="87" t="s">
        <v>29</v>
      </c>
      <c r="C18" s="90" t="s">
        <v>26</v>
      </c>
      <c r="D18" s="91" t="s">
        <v>26</v>
      </c>
    </row>
    <row r="19" ht="12.75"/>
    <row r="20" spans="1:38" ht="30" customHeight="1">
      <c r="A20" s="94" t="s">
        <v>4</v>
      </c>
      <c r="B20" s="95" t="s">
        <v>5</v>
      </c>
      <c r="C20" s="96" t="s">
        <v>6</v>
      </c>
      <c r="D20" s="97" t="s">
        <v>6</v>
      </c>
      <c r="E20" s="98" t="s">
        <v>6</v>
      </c>
      <c r="F20" s="99" t="s">
        <v>6</v>
      </c>
      <c r="G20" s="100" t="s">
        <v>6</v>
      </c>
      <c r="H20" s="101" t="s">
        <v>6</v>
      </c>
      <c r="I20" s="102" t="s">
        <v>6</v>
      </c>
      <c r="J20" s="103" t="s">
        <v>6</v>
      </c>
      <c r="K20" s="104" t="s">
        <v>6</v>
      </c>
      <c r="L20" s="105" t="s">
        <v>6</v>
      </c>
      <c r="M20" s="106" t="s">
        <v>6</v>
      </c>
      <c r="N20" s="107" t="s">
        <v>6</v>
      </c>
      <c r="O20" s="108" t="s">
        <v>6</v>
      </c>
      <c r="P20" s="109" t="s">
        <v>6</v>
      </c>
      <c r="Q20" s="110" t="s">
        <v>6</v>
      </c>
      <c r="R20" s="111" t="s">
        <v>6</v>
      </c>
      <c r="S20" s="112" t="s">
        <v>6</v>
      </c>
      <c r="T20" s="113" t="s">
        <v>6</v>
      </c>
      <c r="U20" s="114" t="s">
        <v>6</v>
      </c>
      <c r="V20" s="115" t="s">
        <v>6</v>
      </c>
      <c r="W20" s="116" t="s">
        <v>6</v>
      </c>
      <c r="X20" s="117" t="s">
        <v>6</v>
      </c>
      <c r="Y20" s="118" t="s">
        <v>6</v>
      </c>
      <c r="Z20" s="119" t="s">
        <v>6</v>
      </c>
      <c r="AA20" s="120" t="s">
        <v>6</v>
      </c>
      <c r="AB20" s="121" t="s">
        <v>6</v>
      </c>
      <c r="AC20" s="122" t="s">
        <v>6</v>
      </c>
      <c r="AD20" s="123" t="s">
        <v>6</v>
      </c>
      <c r="AE20" s="124" t="s">
        <v>6</v>
      </c>
      <c r="AF20" s="125" t="s">
        <v>6</v>
      </c>
      <c r="AG20" s="126" t="s">
        <v>6</v>
      </c>
      <c r="AH20" s="127" t="s">
        <v>6</v>
      </c>
      <c r="AI20" s="128" t="s">
        <v>6</v>
      </c>
      <c r="AJ20" s="129" t="s">
        <v>6</v>
      </c>
      <c r="AK20" s="130" t="s">
        <v>6</v>
      </c>
      <c r="AL20" s="131" t="s">
        <v>6</v>
      </c>
    </row>
    <row r="21" spans="1:38" ht="12.75">
      <c r="A21" s="132" t="s">
        <v>30</v>
      </c>
      <c r="B21" s="133" t="s">
        <v>8</v>
      </c>
      <c r="C21" s="134" t="s">
        <v>31</v>
      </c>
      <c r="D21" s="135" t="s">
        <v>32</v>
      </c>
      <c r="E21" s="136" t="s">
        <v>33</v>
      </c>
      <c r="F21" s="137" t="s">
        <v>34</v>
      </c>
      <c r="G21" s="138" t="s">
        <v>35</v>
      </c>
      <c r="H21" s="139" t="s">
        <v>36</v>
      </c>
      <c r="I21" s="140" t="s">
        <v>37</v>
      </c>
      <c r="J21" s="141" t="s">
        <v>38</v>
      </c>
      <c r="K21" s="142" t="s">
        <v>39</v>
      </c>
      <c r="L21" s="143" t="s">
        <v>40</v>
      </c>
      <c r="M21" s="144" t="s">
        <v>41</v>
      </c>
      <c r="N21" s="145" t="s">
        <v>42</v>
      </c>
      <c r="O21" s="146" t="s">
        <v>43</v>
      </c>
      <c r="P21" s="147" t="s">
        <v>44</v>
      </c>
      <c r="Q21" s="148" t="s">
        <v>45</v>
      </c>
      <c r="R21" s="149" t="s">
        <v>46</v>
      </c>
      <c r="S21" s="150" t="s">
        <v>47</v>
      </c>
      <c r="T21" s="151" t="s">
        <v>48</v>
      </c>
      <c r="U21" s="152" t="s">
        <v>49</v>
      </c>
      <c r="V21" s="153" t="s">
        <v>50</v>
      </c>
      <c r="W21" s="154" t="s">
        <v>51</v>
      </c>
      <c r="X21" s="155" t="s">
        <v>52</v>
      </c>
      <c r="Y21" s="156" t="s">
        <v>53</v>
      </c>
      <c r="Z21" s="157" t="s">
        <v>54</v>
      </c>
      <c r="AA21" s="158" t="s">
        <v>55</v>
      </c>
      <c r="AB21" s="159" t="s">
        <v>56</v>
      </c>
      <c r="AC21" s="160" t="s">
        <v>57</v>
      </c>
      <c r="AD21" s="161" t="s">
        <v>58</v>
      </c>
      <c r="AE21" s="162" t="s">
        <v>59</v>
      </c>
      <c r="AF21" s="163" t="s">
        <v>60</v>
      </c>
      <c r="AG21" s="164" t="s">
        <v>61</v>
      </c>
      <c r="AH21" s="165" t="s">
        <v>62</v>
      </c>
      <c r="AI21" s="166" t="s">
        <v>63</v>
      </c>
      <c r="AJ21" s="167" t="s">
        <v>64</v>
      </c>
      <c r="AK21" s="168" t="s">
        <v>65</v>
      </c>
      <c r="AL21" s="169" t="s">
        <v>66</v>
      </c>
    </row>
    <row r="22" spans="1:38" ht="12.75">
      <c r="A22" s="171">
        <f>HYPERLINK("http://www.congressweb.com/nrln/bills/detail/id/16091","H.R.4015: SGR Repeal and Medicare Provider Payment Modernization Act of 2014")</f>
        <v>0</v>
      </c>
      <c r="B22" s="172" t="s">
        <v>68</v>
      </c>
      <c r="C22" s="173" t="s">
        <v>13</v>
      </c>
      <c r="D22" s="174" t="s">
        <v>13</v>
      </c>
      <c r="E22" s="175" t="s">
        <v>13</v>
      </c>
      <c r="F22" s="176" t="s">
        <v>13</v>
      </c>
      <c r="G22" s="177" t="s">
        <v>13</v>
      </c>
      <c r="H22" s="178" t="s">
        <v>13</v>
      </c>
      <c r="I22" s="179" t="s">
        <v>13</v>
      </c>
      <c r="J22" s="180" t="s">
        <v>13</v>
      </c>
      <c r="K22" s="181" t="s">
        <v>13</v>
      </c>
      <c r="L22" s="182" t="s">
        <v>13</v>
      </c>
      <c r="M22" s="183" t="s">
        <v>13</v>
      </c>
      <c r="N22" s="184" t="s">
        <v>13</v>
      </c>
      <c r="O22" s="185" t="s">
        <v>13</v>
      </c>
      <c r="P22" s="186" t="s">
        <v>13</v>
      </c>
      <c r="Q22" s="187" t="s">
        <v>13</v>
      </c>
      <c r="R22" s="188" t="s">
        <v>13</v>
      </c>
      <c r="S22" s="189" t="s">
        <v>13</v>
      </c>
      <c r="T22" s="190" t="s">
        <v>13</v>
      </c>
      <c r="U22" s="191" t="s">
        <v>13</v>
      </c>
      <c r="V22" s="192" t="s">
        <v>13</v>
      </c>
      <c r="W22" s="193" t="s">
        <v>13</v>
      </c>
      <c r="X22" s="194" t="s">
        <v>13</v>
      </c>
      <c r="Y22" s="195" t="s">
        <v>13</v>
      </c>
      <c r="Z22" s="196" t="s">
        <v>13</v>
      </c>
      <c r="AA22" s="197" t="s">
        <v>13</v>
      </c>
      <c r="AB22" s="198" t="s">
        <v>13</v>
      </c>
      <c r="AC22" s="199" t="s">
        <v>13</v>
      </c>
      <c r="AD22" s="200" t="s">
        <v>13</v>
      </c>
      <c r="AE22" s="201" t="s">
        <v>13</v>
      </c>
      <c r="AF22" s="202" t="s">
        <v>13</v>
      </c>
      <c r="AG22" s="203" t="s">
        <v>13</v>
      </c>
      <c r="AH22" s="204" t="s">
        <v>13</v>
      </c>
      <c r="AI22" s="205" t="s">
        <v>13</v>
      </c>
      <c r="AJ22" s="206" t="s">
        <v>13</v>
      </c>
      <c r="AK22" s="207" t="s">
        <v>13</v>
      </c>
      <c r="AL22" s="208" t="s">
        <v>13</v>
      </c>
    </row>
    <row r="23" spans="1:38" ht="12.75">
      <c r="A23" s="210">
        <f>HYPERLINK("http://www.congressweb.com/nrln/bills/detail/id/16037","H.R.3894: To amend the Internal Revenue Code of 1986 to repeal the inclusion in gross income of Social Security benefits.")</f>
        <v>0</v>
      </c>
      <c r="B23" s="211" t="s">
        <v>12</v>
      </c>
      <c r="C23" s="212" t="s">
        <v>13</v>
      </c>
      <c r="D23" s="213" t="s">
        <v>13</v>
      </c>
      <c r="E23" s="214" t="s">
        <v>13</v>
      </c>
      <c r="F23" s="215" t="s">
        <v>13</v>
      </c>
      <c r="G23" s="216" t="s">
        <v>13</v>
      </c>
      <c r="H23" s="217" t="s">
        <v>13</v>
      </c>
      <c r="I23" s="218" t="s">
        <v>13</v>
      </c>
      <c r="J23" s="219" t="s">
        <v>13</v>
      </c>
      <c r="K23" s="220" t="s">
        <v>13</v>
      </c>
      <c r="L23" s="221" t="s">
        <v>13</v>
      </c>
      <c r="M23" s="222" t="s">
        <v>13</v>
      </c>
      <c r="N23" s="223" t="s">
        <v>13</v>
      </c>
      <c r="O23" s="224" t="s">
        <v>13</v>
      </c>
      <c r="P23" s="225" t="s">
        <v>13</v>
      </c>
      <c r="Q23" s="226" t="s">
        <v>13</v>
      </c>
      <c r="R23" s="227" t="s">
        <v>13</v>
      </c>
      <c r="S23" s="228" t="s">
        <v>13</v>
      </c>
      <c r="T23" s="229" t="s">
        <v>13</v>
      </c>
      <c r="U23" s="230" t="s">
        <v>13</v>
      </c>
      <c r="V23" s="231" t="s">
        <v>13</v>
      </c>
      <c r="W23" s="232" t="s">
        <v>13</v>
      </c>
      <c r="X23" s="233" t="s">
        <v>13</v>
      </c>
      <c r="Y23" s="234" t="s">
        <v>13</v>
      </c>
      <c r="Z23" s="235" t="s">
        <v>13</v>
      </c>
      <c r="AA23" s="236" t="s">
        <v>13</v>
      </c>
      <c r="AB23" s="237" t="s">
        <v>13</v>
      </c>
      <c r="AC23" s="238" t="s">
        <v>13</v>
      </c>
      <c r="AD23" s="239" t="s">
        <v>13</v>
      </c>
      <c r="AE23" s="240" t="s">
        <v>13</v>
      </c>
      <c r="AF23" s="241" t="s">
        <v>13</v>
      </c>
      <c r="AG23" s="242" t="s">
        <v>13</v>
      </c>
      <c r="AH23" s="243" t="s">
        <v>13</v>
      </c>
      <c r="AI23" s="244" t="s">
        <v>13</v>
      </c>
      <c r="AJ23" s="245" t="s">
        <v>13</v>
      </c>
      <c r="AK23" s="246" t="s">
        <v>13</v>
      </c>
      <c r="AL23" s="247" t="s">
        <v>13</v>
      </c>
    </row>
    <row r="24" spans="1:38" ht="12.75">
      <c r="A24" s="249">
        <f>HYPERLINK("http://www.congressweb.com/nrln/bills/detail/id/15794","H.R.3715: Personal Drug Importation Fairness Act of 2013")</f>
        <v>0</v>
      </c>
      <c r="B24" s="250" t="s">
        <v>12</v>
      </c>
      <c r="C24" s="251" t="s">
        <v>13</v>
      </c>
      <c r="D24" s="252" t="s">
        <v>13</v>
      </c>
      <c r="E24" s="253" t="s">
        <v>13</v>
      </c>
      <c r="F24" s="254" t="s">
        <v>13</v>
      </c>
      <c r="G24" s="255" t="s">
        <v>13</v>
      </c>
      <c r="H24" s="256" t="s">
        <v>13</v>
      </c>
      <c r="I24" s="257" t="s">
        <v>13</v>
      </c>
      <c r="J24" s="258" t="s">
        <v>13</v>
      </c>
      <c r="K24" s="259" t="s">
        <v>13</v>
      </c>
      <c r="L24" s="260" t="s">
        <v>13</v>
      </c>
      <c r="M24" s="261" t="s">
        <v>13</v>
      </c>
      <c r="N24" s="262" t="s">
        <v>13</v>
      </c>
      <c r="O24" s="263" t="s">
        <v>13</v>
      </c>
      <c r="P24" s="264" t="s">
        <v>13</v>
      </c>
      <c r="Q24" s="265" t="s">
        <v>13</v>
      </c>
      <c r="R24" s="266" t="s">
        <v>13</v>
      </c>
      <c r="S24" s="267" t="s">
        <v>13</v>
      </c>
      <c r="T24" s="268" t="s">
        <v>13</v>
      </c>
      <c r="U24" s="269" t="s">
        <v>13</v>
      </c>
      <c r="V24" s="270" t="s">
        <v>13</v>
      </c>
      <c r="W24" s="271" t="s">
        <v>13</v>
      </c>
      <c r="X24" s="272" t="s">
        <v>13</v>
      </c>
      <c r="Y24" s="273" t="s">
        <v>13</v>
      </c>
      <c r="Z24" s="274" t="s">
        <v>13</v>
      </c>
      <c r="AA24" s="275" t="s">
        <v>13</v>
      </c>
      <c r="AB24" s="276" t="s">
        <v>13</v>
      </c>
      <c r="AC24" s="277" t="s">
        <v>13</v>
      </c>
      <c r="AD24" s="278" t="s">
        <v>13</v>
      </c>
      <c r="AE24" s="279" t="s">
        <v>13</v>
      </c>
      <c r="AF24" s="280" t="s">
        <v>13</v>
      </c>
      <c r="AG24" s="281" t="s">
        <v>13</v>
      </c>
      <c r="AH24" s="282" t="s">
        <v>13</v>
      </c>
      <c r="AI24" s="283" t="s">
        <v>13</v>
      </c>
      <c r="AJ24" s="284" t="s">
        <v>13</v>
      </c>
      <c r="AK24" s="285" t="s">
        <v>13</v>
      </c>
      <c r="AL24" s="286" t="s">
        <v>13</v>
      </c>
    </row>
    <row r="25" spans="1:38" ht="12.75">
      <c r="A25" s="288">
        <f>HYPERLINK("http://www.congressweb.com/nrln/bills/detail/id/16835","H.R.3531: Creating Access to Rehabilitation for Every Senior (CARES) Act. ")</f>
        <v>0</v>
      </c>
      <c r="B25" s="289" t="s">
        <v>12</v>
      </c>
      <c r="C25" s="290" t="s">
        <v>13</v>
      </c>
      <c r="D25" s="291" t="s">
        <v>13</v>
      </c>
      <c r="E25" s="292" t="s">
        <v>13</v>
      </c>
      <c r="F25" s="293" t="s">
        <v>13</v>
      </c>
      <c r="G25" s="294" t="s">
        <v>13</v>
      </c>
      <c r="H25" s="295" t="s">
        <v>13</v>
      </c>
      <c r="I25" s="296" t="s">
        <v>13</v>
      </c>
      <c r="J25" s="297" t="s">
        <v>13</v>
      </c>
      <c r="K25" s="298" t="s">
        <v>13</v>
      </c>
      <c r="L25" s="299" t="s">
        <v>13</v>
      </c>
      <c r="M25" s="300" t="s">
        <v>13</v>
      </c>
      <c r="N25" s="301" t="s">
        <v>13</v>
      </c>
      <c r="O25" s="302" t="s">
        <v>13</v>
      </c>
      <c r="P25" s="303" t="s">
        <v>13</v>
      </c>
      <c r="Q25" s="304" t="s">
        <v>13</v>
      </c>
      <c r="R25" s="305" t="s">
        <v>13</v>
      </c>
      <c r="S25" s="306" t="s">
        <v>13</v>
      </c>
      <c r="T25" s="307" t="s">
        <v>13</v>
      </c>
      <c r="U25" s="308" t="s">
        <v>13</v>
      </c>
      <c r="V25" s="309" t="s">
        <v>13</v>
      </c>
      <c r="W25" s="310" t="s">
        <v>13</v>
      </c>
      <c r="X25" s="311" t="s">
        <v>13</v>
      </c>
      <c r="Y25" s="312" t="s">
        <v>13</v>
      </c>
      <c r="Z25" s="313" t="s">
        <v>13</v>
      </c>
      <c r="AA25" s="314" t="s">
        <v>13</v>
      </c>
      <c r="AB25" s="315" t="s">
        <v>13</v>
      </c>
      <c r="AC25" s="316" t="s">
        <v>13</v>
      </c>
      <c r="AD25" s="317" t="s">
        <v>13</v>
      </c>
      <c r="AE25" s="318" t="s">
        <v>13</v>
      </c>
      <c r="AF25" s="319" t="s">
        <v>13</v>
      </c>
      <c r="AG25" s="320" t="s">
        <v>13</v>
      </c>
      <c r="AH25" s="321" t="s">
        <v>13</v>
      </c>
      <c r="AI25" s="322" t="s">
        <v>13</v>
      </c>
      <c r="AJ25" s="323" t="s">
        <v>13</v>
      </c>
      <c r="AK25" s="324" t="s">
        <v>13</v>
      </c>
      <c r="AL25" s="325" t="s">
        <v>13</v>
      </c>
    </row>
    <row r="26" spans="1:38" ht="12.75">
      <c r="A26" s="327">
        <f>HYPERLINK("http://www.congressweb.com/nrln/bills/detail/id/15526","H.R.2845: Diabetic Testing Supply Access Act of 2013")</f>
        <v>0</v>
      </c>
      <c r="B26" s="328" t="s">
        <v>12</v>
      </c>
      <c r="C26" s="329" t="s">
        <v>13</v>
      </c>
      <c r="D26" s="330" t="s">
        <v>13</v>
      </c>
      <c r="E26" s="331" t="s">
        <v>13</v>
      </c>
      <c r="F26" s="332" t="s">
        <v>13</v>
      </c>
      <c r="G26" s="333" t="s">
        <v>13</v>
      </c>
      <c r="H26" s="334" t="s">
        <v>13</v>
      </c>
      <c r="I26" s="335" t="s">
        <v>13</v>
      </c>
      <c r="J26" s="336" t="s">
        <v>13</v>
      </c>
      <c r="K26" s="337" t="s">
        <v>13</v>
      </c>
      <c r="L26" s="338" t="s">
        <v>13</v>
      </c>
      <c r="M26" s="339" t="s">
        <v>13</v>
      </c>
      <c r="N26" s="340" t="s">
        <v>13</v>
      </c>
      <c r="O26" s="341" t="s">
        <v>13</v>
      </c>
      <c r="P26" s="342" t="s">
        <v>13</v>
      </c>
      <c r="Q26" s="343" t="s">
        <v>13</v>
      </c>
      <c r="R26" s="344" t="s">
        <v>13</v>
      </c>
      <c r="S26" s="345" t="s">
        <v>13</v>
      </c>
      <c r="T26" s="346" t="s">
        <v>13</v>
      </c>
      <c r="U26" s="347" t="s">
        <v>13</v>
      </c>
      <c r="V26" s="348" t="s">
        <v>13</v>
      </c>
      <c r="W26" s="349" t="s">
        <v>13</v>
      </c>
      <c r="X26" s="350" t="s">
        <v>13</v>
      </c>
      <c r="Y26" s="351" t="s">
        <v>13</v>
      </c>
      <c r="Z26" s="352" t="s">
        <v>13</v>
      </c>
      <c r="AA26" s="353" t="s">
        <v>13</v>
      </c>
      <c r="AB26" s="354" t="s">
        <v>13</v>
      </c>
      <c r="AC26" s="355" t="s">
        <v>13</v>
      </c>
      <c r="AD26" s="356" t="s">
        <v>13</v>
      </c>
      <c r="AE26" s="357" t="s">
        <v>13</v>
      </c>
      <c r="AF26" s="358" t="s">
        <v>13</v>
      </c>
      <c r="AG26" s="359" t="s">
        <v>13</v>
      </c>
      <c r="AH26" s="360" t="s">
        <v>13</v>
      </c>
      <c r="AI26" s="361" t="s">
        <v>13</v>
      </c>
      <c r="AJ26" s="362" t="s">
        <v>13</v>
      </c>
      <c r="AK26" s="363" t="s">
        <v>13</v>
      </c>
      <c r="AL26" s="364" t="s">
        <v>13</v>
      </c>
    </row>
    <row r="27" spans="1:38" ht="12.75">
      <c r="A27" s="366">
        <f>HYPERLINK("http://www.congressweb.com/nrln/bills/detail/id/15525","H.R.2835: Restoring Access to Medication Act of 2013")</f>
        <v>0</v>
      </c>
      <c r="B27" s="367" t="s">
        <v>12</v>
      </c>
      <c r="C27" s="368" t="s">
        <v>13</v>
      </c>
      <c r="D27" s="369" t="s">
        <v>13</v>
      </c>
      <c r="E27" s="370" t="s">
        <v>13</v>
      </c>
      <c r="F27" s="371" t="s">
        <v>13</v>
      </c>
      <c r="G27" s="372" t="s">
        <v>13</v>
      </c>
      <c r="H27" s="373" t="s">
        <v>13</v>
      </c>
      <c r="I27" s="374" t="s">
        <v>13</v>
      </c>
      <c r="J27" s="404" t="s">
        <v>74</v>
      </c>
      <c r="K27" s="376" t="s">
        <v>13</v>
      </c>
      <c r="L27" s="377" t="s">
        <v>13</v>
      </c>
      <c r="M27" s="378" t="s">
        <v>13</v>
      </c>
      <c r="N27" s="379" t="s">
        <v>13</v>
      </c>
      <c r="O27" s="380" t="s">
        <v>13</v>
      </c>
      <c r="P27" s="381" t="s">
        <v>13</v>
      </c>
      <c r="Q27" s="382" t="s">
        <v>13</v>
      </c>
      <c r="R27" s="383" t="s">
        <v>13</v>
      </c>
      <c r="S27" s="405" t="s">
        <v>74</v>
      </c>
      <c r="T27" s="385" t="s">
        <v>13</v>
      </c>
      <c r="U27" s="386" t="s">
        <v>13</v>
      </c>
      <c r="V27" s="387" t="s">
        <v>13</v>
      </c>
      <c r="W27" s="388" t="s">
        <v>13</v>
      </c>
      <c r="X27" s="389" t="s">
        <v>13</v>
      </c>
      <c r="Y27" s="390" t="s">
        <v>13</v>
      </c>
      <c r="Z27" s="391" t="s">
        <v>13</v>
      </c>
      <c r="AA27" s="392" t="s">
        <v>13</v>
      </c>
      <c r="AB27" s="406" t="s">
        <v>74</v>
      </c>
      <c r="AC27" s="394" t="s">
        <v>13</v>
      </c>
      <c r="AD27" s="395" t="s">
        <v>13</v>
      </c>
      <c r="AE27" s="396" t="s">
        <v>13</v>
      </c>
      <c r="AF27" s="397" t="s">
        <v>13</v>
      </c>
      <c r="AG27" s="398" t="s">
        <v>13</v>
      </c>
      <c r="AH27" s="399" t="s">
        <v>13</v>
      </c>
      <c r="AI27" s="400" t="s">
        <v>13</v>
      </c>
      <c r="AJ27" s="401" t="s">
        <v>13</v>
      </c>
      <c r="AK27" s="402" t="s">
        <v>13</v>
      </c>
      <c r="AL27" s="403" t="s">
        <v>13</v>
      </c>
    </row>
    <row r="28" spans="1:38" ht="12.75">
      <c r="A28" s="408">
        <f>HYPERLINK("http://www.congressweb.com/nrln/bills/detail/id/15520","H.R.2810: Medicare Patient Access and Quality Improvement Act of 2013")</f>
        <v>0</v>
      </c>
      <c r="B28" s="409" t="s">
        <v>12</v>
      </c>
      <c r="C28" s="410" t="s">
        <v>13</v>
      </c>
      <c r="D28" s="411" t="s">
        <v>13</v>
      </c>
      <c r="E28" s="412" t="s">
        <v>13</v>
      </c>
      <c r="F28" s="413" t="s">
        <v>13</v>
      </c>
      <c r="G28" s="414" t="s">
        <v>13</v>
      </c>
      <c r="H28" s="446" t="s">
        <v>74</v>
      </c>
      <c r="I28" s="416" t="s">
        <v>13</v>
      </c>
      <c r="J28" s="417" t="s">
        <v>13</v>
      </c>
      <c r="K28" s="418" t="s">
        <v>13</v>
      </c>
      <c r="L28" s="419" t="s">
        <v>13</v>
      </c>
      <c r="M28" s="420" t="s">
        <v>13</v>
      </c>
      <c r="N28" s="421" t="s">
        <v>13</v>
      </c>
      <c r="O28" s="447" t="s">
        <v>74</v>
      </c>
      <c r="P28" s="423" t="s">
        <v>13</v>
      </c>
      <c r="Q28" s="424" t="s">
        <v>13</v>
      </c>
      <c r="R28" s="425" t="s">
        <v>13</v>
      </c>
      <c r="S28" s="426" t="s">
        <v>13</v>
      </c>
      <c r="T28" s="427" t="s">
        <v>13</v>
      </c>
      <c r="U28" s="428" t="s">
        <v>13</v>
      </c>
      <c r="V28" s="429" t="s">
        <v>13</v>
      </c>
      <c r="W28" s="430" t="s">
        <v>13</v>
      </c>
      <c r="X28" s="448" t="s">
        <v>74</v>
      </c>
      <c r="Y28" s="432" t="s">
        <v>13</v>
      </c>
      <c r="Z28" s="433" t="s">
        <v>13</v>
      </c>
      <c r="AA28" s="434" t="s">
        <v>13</v>
      </c>
      <c r="AB28" s="449" t="s">
        <v>74</v>
      </c>
      <c r="AC28" s="436" t="s">
        <v>13</v>
      </c>
      <c r="AD28" s="450" t="s">
        <v>74</v>
      </c>
      <c r="AE28" s="451" t="s">
        <v>74</v>
      </c>
      <c r="AF28" s="439" t="s">
        <v>13</v>
      </c>
      <c r="AG28" s="452" t="s">
        <v>74</v>
      </c>
      <c r="AH28" s="453" t="s">
        <v>74</v>
      </c>
      <c r="AI28" s="442" t="s">
        <v>13</v>
      </c>
      <c r="AJ28" s="443" t="s">
        <v>13</v>
      </c>
      <c r="AK28" s="444" t="s">
        <v>13</v>
      </c>
      <c r="AL28" s="454" t="s">
        <v>74</v>
      </c>
    </row>
    <row r="29" spans="1:38" ht="12.75">
      <c r="A29" s="456">
        <f>HYPERLINK("http://www.congressweb.com/nrln/bills/detail/id/15519","H.R.2783: To amend the Internal Revenue Code of 1986 to provide for continued eligibility for the health care tax credit for PBGC pension recipients eligible for the credit at the end of 2013.")</f>
        <v>0</v>
      </c>
      <c r="B29" s="457" t="s">
        <v>12</v>
      </c>
      <c r="C29" s="458" t="s">
        <v>13</v>
      </c>
      <c r="D29" s="459" t="s">
        <v>13</v>
      </c>
      <c r="E29" s="460" t="s">
        <v>13</v>
      </c>
      <c r="F29" s="461" t="s">
        <v>13</v>
      </c>
      <c r="G29" s="462" t="s">
        <v>13</v>
      </c>
      <c r="H29" s="463" t="s">
        <v>13</v>
      </c>
      <c r="I29" s="464" t="s">
        <v>13</v>
      </c>
      <c r="J29" s="465" t="s">
        <v>13</v>
      </c>
      <c r="K29" s="466" t="s">
        <v>13</v>
      </c>
      <c r="L29" s="467" t="s">
        <v>13</v>
      </c>
      <c r="M29" s="468" t="s">
        <v>13</v>
      </c>
      <c r="N29" s="469" t="s">
        <v>13</v>
      </c>
      <c r="O29" s="470" t="s">
        <v>13</v>
      </c>
      <c r="P29" s="471" t="s">
        <v>13</v>
      </c>
      <c r="Q29" s="472" t="s">
        <v>13</v>
      </c>
      <c r="R29" s="494" t="s">
        <v>74</v>
      </c>
      <c r="S29" s="474" t="s">
        <v>13</v>
      </c>
      <c r="T29" s="475" t="s">
        <v>13</v>
      </c>
      <c r="U29" s="476" t="s">
        <v>13</v>
      </c>
      <c r="V29" s="477" t="s">
        <v>13</v>
      </c>
      <c r="W29" s="478" t="s">
        <v>13</v>
      </c>
      <c r="X29" s="479" t="s">
        <v>13</v>
      </c>
      <c r="Y29" s="480" t="s">
        <v>13</v>
      </c>
      <c r="Z29" s="481" t="s">
        <v>13</v>
      </c>
      <c r="AA29" s="482" t="s">
        <v>13</v>
      </c>
      <c r="AB29" s="483" t="s">
        <v>13</v>
      </c>
      <c r="AC29" s="484" t="s">
        <v>13</v>
      </c>
      <c r="AD29" s="485" t="s">
        <v>13</v>
      </c>
      <c r="AE29" s="486" t="s">
        <v>13</v>
      </c>
      <c r="AF29" s="487" t="s">
        <v>13</v>
      </c>
      <c r="AG29" s="488" t="s">
        <v>13</v>
      </c>
      <c r="AH29" s="489" t="s">
        <v>13</v>
      </c>
      <c r="AI29" s="490" t="s">
        <v>13</v>
      </c>
      <c r="AJ29" s="491" t="s">
        <v>13</v>
      </c>
      <c r="AK29" s="492" t="s">
        <v>13</v>
      </c>
      <c r="AL29" s="493" t="s">
        <v>13</v>
      </c>
    </row>
    <row r="30" spans="1:38" ht="12.75">
      <c r="A30" s="496">
        <f>HYPERLINK("http://www.congressweb.com/nrln/bills/detail/id/15654","H.R.2697: Airline Pilot Pension Fairness Act ")</f>
        <v>0</v>
      </c>
      <c r="B30" s="497" t="s">
        <v>68</v>
      </c>
      <c r="C30" s="498" t="s">
        <v>13</v>
      </c>
      <c r="D30" s="499" t="s">
        <v>13</v>
      </c>
      <c r="E30" s="500" t="s">
        <v>13</v>
      </c>
      <c r="F30" s="501" t="s">
        <v>13</v>
      </c>
      <c r="G30" s="502" t="s">
        <v>13</v>
      </c>
      <c r="H30" s="503" t="s">
        <v>13</v>
      </c>
      <c r="I30" s="504" t="s">
        <v>13</v>
      </c>
      <c r="J30" s="505" t="s">
        <v>13</v>
      </c>
      <c r="K30" s="506" t="s">
        <v>13</v>
      </c>
      <c r="L30" s="507" t="s">
        <v>13</v>
      </c>
      <c r="M30" s="508" t="s">
        <v>13</v>
      </c>
      <c r="N30" s="509" t="s">
        <v>13</v>
      </c>
      <c r="O30" s="510" t="s">
        <v>13</v>
      </c>
      <c r="P30" s="511" t="s">
        <v>13</v>
      </c>
      <c r="Q30" s="512" t="s">
        <v>13</v>
      </c>
      <c r="R30" s="513" t="s">
        <v>13</v>
      </c>
      <c r="S30" s="514" t="s">
        <v>13</v>
      </c>
      <c r="T30" s="515" t="s">
        <v>13</v>
      </c>
      <c r="U30" s="516" t="s">
        <v>13</v>
      </c>
      <c r="V30" s="517" t="s">
        <v>13</v>
      </c>
      <c r="W30" s="518" t="s">
        <v>13</v>
      </c>
      <c r="X30" s="519" t="s">
        <v>13</v>
      </c>
      <c r="Y30" s="520" t="s">
        <v>13</v>
      </c>
      <c r="Z30" s="521" t="s">
        <v>13</v>
      </c>
      <c r="AA30" s="522" t="s">
        <v>13</v>
      </c>
      <c r="AB30" s="523" t="s">
        <v>13</v>
      </c>
      <c r="AC30" s="524" t="s">
        <v>13</v>
      </c>
      <c r="AD30" s="525" t="s">
        <v>13</v>
      </c>
      <c r="AE30" s="526" t="s">
        <v>13</v>
      </c>
      <c r="AF30" s="527" t="s">
        <v>13</v>
      </c>
      <c r="AG30" s="528" t="s">
        <v>13</v>
      </c>
      <c r="AH30" s="529" t="s">
        <v>13</v>
      </c>
      <c r="AI30" s="530" t="s">
        <v>13</v>
      </c>
      <c r="AJ30" s="531" t="s">
        <v>13</v>
      </c>
      <c r="AK30" s="532" t="s">
        <v>13</v>
      </c>
      <c r="AL30" s="533" t="s">
        <v>13</v>
      </c>
    </row>
    <row r="31" spans="1:38" ht="12.75">
      <c r="A31" s="535">
        <f>HYPERLINK("http://www.congressweb.com/nrln/bills/detail/id/16130","H.R.2504: Home Health Care Planning Improvement Act of 2013")</f>
        <v>0</v>
      </c>
      <c r="B31" s="536" t="s">
        <v>12</v>
      </c>
      <c r="C31" s="537" t="s">
        <v>13</v>
      </c>
      <c r="D31" s="538" t="s">
        <v>13</v>
      </c>
      <c r="E31" s="539" t="s">
        <v>13</v>
      </c>
      <c r="F31" s="540" t="s">
        <v>13</v>
      </c>
      <c r="G31" s="541" t="s">
        <v>13</v>
      </c>
      <c r="H31" s="542" t="s">
        <v>13</v>
      </c>
      <c r="I31" s="543" t="s">
        <v>13</v>
      </c>
      <c r="J31" s="544" t="s">
        <v>13</v>
      </c>
      <c r="K31" s="545" t="s">
        <v>13</v>
      </c>
      <c r="L31" s="546" t="s">
        <v>13</v>
      </c>
      <c r="M31" s="547" t="s">
        <v>13</v>
      </c>
      <c r="N31" s="548" t="s">
        <v>13</v>
      </c>
      <c r="O31" s="549" t="s">
        <v>13</v>
      </c>
      <c r="P31" s="550" t="s">
        <v>13</v>
      </c>
      <c r="Q31" s="551" t="s">
        <v>13</v>
      </c>
      <c r="R31" s="573" t="s">
        <v>74</v>
      </c>
      <c r="S31" s="553" t="s">
        <v>13</v>
      </c>
      <c r="T31" s="554" t="s">
        <v>13</v>
      </c>
      <c r="U31" s="555" t="s">
        <v>13</v>
      </c>
      <c r="V31" s="556" t="s">
        <v>13</v>
      </c>
      <c r="W31" s="574" t="s">
        <v>74</v>
      </c>
      <c r="X31" s="575" t="s">
        <v>74</v>
      </c>
      <c r="Y31" s="559" t="s">
        <v>13</v>
      </c>
      <c r="Z31" s="560" t="s">
        <v>13</v>
      </c>
      <c r="AA31" s="561" t="s">
        <v>13</v>
      </c>
      <c r="AB31" s="562" t="s">
        <v>13</v>
      </c>
      <c r="AC31" s="563" t="s">
        <v>13</v>
      </c>
      <c r="AD31" s="564" t="s">
        <v>13</v>
      </c>
      <c r="AE31" s="565" t="s">
        <v>13</v>
      </c>
      <c r="AF31" s="576" t="s">
        <v>74</v>
      </c>
      <c r="AG31" s="567" t="s">
        <v>13</v>
      </c>
      <c r="AH31" s="568" t="s">
        <v>13</v>
      </c>
      <c r="AI31" s="569" t="s">
        <v>13</v>
      </c>
      <c r="AJ31" s="570" t="s">
        <v>13</v>
      </c>
      <c r="AK31" s="577" t="s">
        <v>74</v>
      </c>
      <c r="AL31" s="572" t="s">
        <v>13</v>
      </c>
    </row>
    <row r="32" spans="1:38" ht="12.75">
      <c r="A32" s="579">
        <f>HYPERLINK("http://www.congressweb.com/nrln/bills/detail/id/15537","H.R.2154: CPI for Seniors Act of 2013")</f>
        <v>0</v>
      </c>
      <c r="B32" s="580" t="s">
        <v>12</v>
      </c>
      <c r="C32" s="581" t="s">
        <v>13</v>
      </c>
      <c r="D32" s="582" t="s">
        <v>13</v>
      </c>
      <c r="E32" s="583" t="s">
        <v>13</v>
      </c>
      <c r="F32" s="584" t="s">
        <v>13</v>
      </c>
      <c r="G32" s="585" t="s">
        <v>13</v>
      </c>
      <c r="H32" s="586" t="s">
        <v>13</v>
      </c>
      <c r="I32" s="587" t="s">
        <v>13</v>
      </c>
      <c r="J32" s="588" t="s">
        <v>13</v>
      </c>
      <c r="K32" s="589" t="s">
        <v>13</v>
      </c>
      <c r="L32" s="590" t="s">
        <v>13</v>
      </c>
      <c r="M32" s="591" t="s">
        <v>13</v>
      </c>
      <c r="N32" s="592" t="s">
        <v>13</v>
      </c>
      <c r="O32" s="593" t="s">
        <v>13</v>
      </c>
      <c r="P32" s="594" t="s">
        <v>13</v>
      </c>
      <c r="Q32" s="595" t="s">
        <v>13</v>
      </c>
      <c r="R32" s="596" t="s">
        <v>13</v>
      </c>
      <c r="S32" s="597" t="s">
        <v>13</v>
      </c>
      <c r="T32" s="598" t="s">
        <v>13</v>
      </c>
      <c r="U32" s="599" t="s">
        <v>13</v>
      </c>
      <c r="V32" s="600" t="s">
        <v>13</v>
      </c>
      <c r="W32" s="601" t="s">
        <v>13</v>
      </c>
      <c r="X32" s="602" t="s">
        <v>13</v>
      </c>
      <c r="Y32" s="603" t="s">
        <v>13</v>
      </c>
      <c r="Z32" s="604" t="s">
        <v>13</v>
      </c>
      <c r="AA32" s="605" t="s">
        <v>13</v>
      </c>
      <c r="AB32" s="606" t="s">
        <v>13</v>
      </c>
      <c r="AC32" s="607" t="s">
        <v>13</v>
      </c>
      <c r="AD32" s="608" t="s">
        <v>13</v>
      </c>
      <c r="AE32" s="609" t="s">
        <v>13</v>
      </c>
      <c r="AF32" s="610" t="s">
        <v>13</v>
      </c>
      <c r="AG32" s="611" t="s">
        <v>13</v>
      </c>
      <c r="AH32" s="612" t="s">
        <v>13</v>
      </c>
      <c r="AI32" s="613" t="s">
        <v>13</v>
      </c>
      <c r="AJ32" s="614" t="s">
        <v>13</v>
      </c>
      <c r="AK32" s="615" t="s">
        <v>13</v>
      </c>
      <c r="AL32" s="616" t="s">
        <v>13</v>
      </c>
    </row>
    <row r="33" spans="1:38" ht="12.75">
      <c r="A33" s="618">
        <f>HYPERLINK("http://www.congressweb.com/nrln/bills/detail/id/15540","H.R.1179: Improving Access to Medicare Coverage Act of 2013")</f>
        <v>0</v>
      </c>
      <c r="B33" s="619" t="s">
        <v>12</v>
      </c>
      <c r="C33" s="620" t="s">
        <v>13</v>
      </c>
      <c r="D33" s="621" t="s">
        <v>13</v>
      </c>
      <c r="E33" s="622" t="s">
        <v>13</v>
      </c>
      <c r="F33" s="623" t="s">
        <v>13</v>
      </c>
      <c r="G33" s="624" t="s">
        <v>13</v>
      </c>
      <c r="H33" s="625" t="s">
        <v>13</v>
      </c>
      <c r="I33" s="626" t="s">
        <v>13</v>
      </c>
      <c r="J33" s="627" t="s">
        <v>13</v>
      </c>
      <c r="K33" s="628" t="s">
        <v>13</v>
      </c>
      <c r="L33" s="629" t="s">
        <v>13</v>
      </c>
      <c r="M33" s="630" t="s">
        <v>13</v>
      </c>
      <c r="N33" s="631" t="s">
        <v>13</v>
      </c>
      <c r="O33" s="632" t="s">
        <v>13</v>
      </c>
      <c r="P33" s="633" t="s">
        <v>13</v>
      </c>
      <c r="Q33" s="634" t="s">
        <v>13</v>
      </c>
      <c r="R33" s="656" t="s">
        <v>74</v>
      </c>
      <c r="S33" s="636" t="s">
        <v>13</v>
      </c>
      <c r="T33" s="637" t="s">
        <v>13</v>
      </c>
      <c r="U33" s="638" t="s">
        <v>13</v>
      </c>
      <c r="V33" s="639" t="s">
        <v>13</v>
      </c>
      <c r="W33" s="640" t="s">
        <v>13</v>
      </c>
      <c r="X33" s="641" t="s">
        <v>13</v>
      </c>
      <c r="Y33" s="642" t="s">
        <v>13</v>
      </c>
      <c r="Z33" s="643" t="s">
        <v>13</v>
      </c>
      <c r="AA33" s="644" t="s">
        <v>13</v>
      </c>
      <c r="AB33" s="645" t="s">
        <v>13</v>
      </c>
      <c r="AC33" s="646" t="s">
        <v>13</v>
      </c>
      <c r="AD33" s="657" t="s">
        <v>74</v>
      </c>
      <c r="AE33" s="648" t="s">
        <v>13</v>
      </c>
      <c r="AF33" s="649" t="s">
        <v>13</v>
      </c>
      <c r="AG33" s="650" t="s">
        <v>13</v>
      </c>
      <c r="AH33" s="651" t="s">
        <v>13</v>
      </c>
      <c r="AI33" s="652" t="s">
        <v>13</v>
      </c>
      <c r="AJ33" s="653" t="s">
        <v>13</v>
      </c>
      <c r="AK33" s="658" t="s">
        <v>74</v>
      </c>
      <c r="AL33" s="655" t="s">
        <v>13</v>
      </c>
    </row>
    <row r="34" spans="1:38" ht="12.75">
      <c r="A34" s="660">
        <f>HYPERLINK("http://www.congressweb.com/nrln/bills/detail/id/14169","H.R.1102: Medicare Prescription Drug Price Negotiation Act of 2013")</f>
        <v>0</v>
      </c>
      <c r="B34" s="661" t="s">
        <v>12</v>
      </c>
      <c r="C34" s="662" t="s">
        <v>13</v>
      </c>
      <c r="D34" s="663" t="s">
        <v>13</v>
      </c>
      <c r="E34" s="664" t="s">
        <v>13</v>
      </c>
      <c r="F34" s="665" t="s">
        <v>13</v>
      </c>
      <c r="G34" s="666" t="s">
        <v>13</v>
      </c>
      <c r="H34" s="667" t="s">
        <v>13</v>
      </c>
      <c r="I34" s="668" t="s">
        <v>13</v>
      </c>
      <c r="J34" s="669" t="s">
        <v>13</v>
      </c>
      <c r="K34" s="670" t="s">
        <v>13</v>
      </c>
      <c r="L34" s="671" t="s">
        <v>13</v>
      </c>
      <c r="M34" s="672" t="s">
        <v>13</v>
      </c>
      <c r="N34" s="673" t="s">
        <v>13</v>
      </c>
      <c r="O34" s="674" t="s">
        <v>13</v>
      </c>
      <c r="P34" s="675" t="s">
        <v>13</v>
      </c>
      <c r="Q34" s="676" t="s">
        <v>13</v>
      </c>
      <c r="R34" s="677" t="s">
        <v>13</v>
      </c>
      <c r="S34" s="678" t="s">
        <v>13</v>
      </c>
      <c r="T34" s="679" t="s">
        <v>13</v>
      </c>
      <c r="U34" s="680" t="s">
        <v>13</v>
      </c>
      <c r="V34" s="681" t="s">
        <v>13</v>
      </c>
      <c r="W34" s="682" t="s">
        <v>13</v>
      </c>
      <c r="X34" s="683" t="s">
        <v>13</v>
      </c>
      <c r="Y34" s="684" t="s">
        <v>13</v>
      </c>
      <c r="Z34" s="685" t="s">
        <v>13</v>
      </c>
      <c r="AA34" s="686" t="s">
        <v>13</v>
      </c>
      <c r="AB34" s="687" t="s">
        <v>13</v>
      </c>
      <c r="AC34" s="688" t="s">
        <v>13</v>
      </c>
      <c r="AD34" s="689" t="s">
        <v>13</v>
      </c>
      <c r="AE34" s="690" t="s">
        <v>13</v>
      </c>
      <c r="AF34" s="691" t="s">
        <v>13</v>
      </c>
      <c r="AG34" s="692" t="s">
        <v>13</v>
      </c>
      <c r="AH34" s="693" t="s">
        <v>13</v>
      </c>
      <c r="AI34" s="694" t="s">
        <v>13</v>
      </c>
      <c r="AJ34" s="695" t="s">
        <v>13</v>
      </c>
      <c r="AK34" s="696" t="s">
        <v>13</v>
      </c>
      <c r="AL34" s="697" t="s">
        <v>13</v>
      </c>
    </row>
    <row r="35" spans="1:38" ht="12.75">
      <c r="A35" s="699">
        <f>HYPERLINK("http://www.congressweb.com/nrln/bills/detail/id/15511","H.R.800: To amend part B of title XVIII of the Social Security Act to exclude customary prompt pay discounts from manufacturers to wholesalers from the average sales price for drugs and biologicals under Medicare.")</f>
        <v>0</v>
      </c>
      <c r="B35" s="700" t="s">
        <v>12</v>
      </c>
      <c r="C35" s="701" t="s">
        <v>13</v>
      </c>
      <c r="D35" s="737" t="s">
        <v>74</v>
      </c>
      <c r="E35" s="703" t="s">
        <v>13</v>
      </c>
      <c r="F35" s="738" t="s">
        <v>74</v>
      </c>
      <c r="G35" s="705" t="s">
        <v>13</v>
      </c>
      <c r="H35" s="706" t="s">
        <v>13</v>
      </c>
      <c r="I35" s="707" t="s">
        <v>13</v>
      </c>
      <c r="J35" s="708" t="s">
        <v>13</v>
      </c>
      <c r="K35" s="709" t="s">
        <v>13</v>
      </c>
      <c r="L35" s="739" t="s">
        <v>74</v>
      </c>
      <c r="M35" s="711" t="s">
        <v>13</v>
      </c>
      <c r="N35" s="712" t="s">
        <v>13</v>
      </c>
      <c r="O35" s="713" t="s">
        <v>13</v>
      </c>
      <c r="P35" s="714" t="s">
        <v>13</v>
      </c>
      <c r="Q35" s="715" t="s">
        <v>13</v>
      </c>
      <c r="R35" s="716" t="s">
        <v>13</v>
      </c>
      <c r="S35" s="740" t="s">
        <v>74</v>
      </c>
      <c r="T35" s="718" t="s">
        <v>13</v>
      </c>
      <c r="U35" s="719" t="s">
        <v>13</v>
      </c>
      <c r="V35" s="720" t="s">
        <v>13</v>
      </c>
      <c r="W35" s="721" t="s">
        <v>13</v>
      </c>
      <c r="X35" s="741" t="s">
        <v>74</v>
      </c>
      <c r="Y35" s="723" t="s">
        <v>13</v>
      </c>
      <c r="Z35" s="742" t="s">
        <v>74</v>
      </c>
      <c r="AA35" s="725" t="s">
        <v>13</v>
      </c>
      <c r="AB35" s="743" t="s">
        <v>74</v>
      </c>
      <c r="AC35" s="744" t="s">
        <v>74</v>
      </c>
      <c r="AD35" s="728" t="s">
        <v>13</v>
      </c>
      <c r="AE35" s="745" t="s">
        <v>74</v>
      </c>
      <c r="AF35" s="730" t="s">
        <v>13</v>
      </c>
      <c r="AG35" s="731" t="s">
        <v>13</v>
      </c>
      <c r="AH35" s="746" t="s">
        <v>74</v>
      </c>
      <c r="AI35" s="733" t="s">
        <v>13</v>
      </c>
      <c r="AJ35" s="734" t="s">
        <v>13</v>
      </c>
      <c r="AK35" s="735" t="s">
        <v>13</v>
      </c>
      <c r="AL35" s="736" t="s">
        <v>13</v>
      </c>
    </row>
    <row r="36" spans="1:38" ht="12.75">
      <c r="A36" s="748">
        <f>HYPERLINK("http://www.congressweb.com/nrln/bills/detail/id/16696","H.R.713: To amend title XVIII of the Social Security Act to repeal the Medicare outpatient rehabilitation therapy caps. ")</f>
        <v>0</v>
      </c>
      <c r="B36" s="749" t="s">
        <v>12</v>
      </c>
      <c r="C36" s="750" t="s">
        <v>13</v>
      </c>
      <c r="D36" s="751" t="s">
        <v>13</v>
      </c>
      <c r="E36" s="752" t="s">
        <v>13</v>
      </c>
      <c r="F36" s="753" t="s">
        <v>13</v>
      </c>
      <c r="G36" s="754" t="s">
        <v>13</v>
      </c>
      <c r="H36" s="755" t="s">
        <v>13</v>
      </c>
      <c r="I36" s="756" t="s">
        <v>13</v>
      </c>
      <c r="J36" s="757" t="s">
        <v>13</v>
      </c>
      <c r="K36" s="758" t="s">
        <v>13</v>
      </c>
      <c r="L36" s="786" t="s">
        <v>74</v>
      </c>
      <c r="M36" s="787" t="s">
        <v>74</v>
      </c>
      <c r="N36" s="788" t="s">
        <v>74</v>
      </c>
      <c r="O36" s="789" t="s">
        <v>74</v>
      </c>
      <c r="P36" s="763" t="s">
        <v>13</v>
      </c>
      <c r="Q36" s="790" t="s">
        <v>74</v>
      </c>
      <c r="R36" s="791" t="s">
        <v>74</v>
      </c>
      <c r="S36" s="766" t="s">
        <v>13</v>
      </c>
      <c r="T36" s="792" t="s">
        <v>74</v>
      </c>
      <c r="U36" s="768" t="s">
        <v>13</v>
      </c>
      <c r="V36" s="769" t="s">
        <v>13</v>
      </c>
      <c r="W36" s="770" t="s">
        <v>13</v>
      </c>
      <c r="X36" s="793" t="s">
        <v>74</v>
      </c>
      <c r="Y36" s="772" t="s">
        <v>13</v>
      </c>
      <c r="Z36" s="773" t="s">
        <v>13</v>
      </c>
      <c r="AA36" s="774" t="s">
        <v>13</v>
      </c>
      <c r="AB36" s="794" t="s">
        <v>74</v>
      </c>
      <c r="AC36" s="795" t="s">
        <v>74</v>
      </c>
      <c r="AD36" s="777" t="s">
        <v>13</v>
      </c>
      <c r="AE36" s="796" t="s">
        <v>74</v>
      </c>
      <c r="AF36" s="797" t="s">
        <v>74</v>
      </c>
      <c r="AG36" s="780" t="s">
        <v>13</v>
      </c>
      <c r="AH36" s="798" t="s">
        <v>74</v>
      </c>
      <c r="AI36" s="782" t="s">
        <v>13</v>
      </c>
      <c r="AJ36" s="799" t="s">
        <v>74</v>
      </c>
      <c r="AK36" s="800" t="s">
        <v>74</v>
      </c>
      <c r="AL36" s="785" t="s">
        <v>13</v>
      </c>
    </row>
    <row r="37" spans="1:38" ht="12.75">
      <c r="A37" s="802" t="s">
        <v>84</v>
      </c>
      <c r="B37" s="803" t="s">
        <v>22</v>
      </c>
      <c r="C37" s="804" t="s">
        <v>6</v>
      </c>
      <c r="D37" s="805" t="s">
        <v>6</v>
      </c>
      <c r="E37" s="806" t="s">
        <v>6</v>
      </c>
      <c r="F37" s="807" t="s">
        <v>6</v>
      </c>
      <c r="G37" s="808" t="s">
        <v>6</v>
      </c>
      <c r="H37" s="809" t="s">
        <v>6</v>
      </c>
      <c r="I37" s="810" t="s">
        <v>6</v>
      </c>
      <c r="J37" s="811" t="s">
        <v>6</v>
      </c>
      <c r="K37" s="812" t="s">
        <v>6</v>
      </c>
      <c r="L37" s="813" t="s">
        <v>6</v>
      </c>
      <c r="M37" s="814" t="s">
        <v>6</v>
      </c>
      <c r="N37" s="815" t="s">
        <v>6</v>
      </c>
      <c r="O37" s="816" t="s">
        <v>6</v>
      </c>
      <c r="P37" s="817" t="s">
        <v>6</v>
      </c>
      <c r="Q37" s="818" t="s">
        <v>6</v>
      </c>
      <c r="R37" s="819" t="s">
        <v>6</v>
      </c>
      <c r="S37" s="820" t="s">
        <v>6</v>
      </c>
      <c r="T37" s="821" t="s">
        <v>6</v>
      </c>
      <c r="U37" s="822" t="s">
        <v>6</v>
      </c>
      <c r="V37" s="823" t="s">
        <v>6</v>
      </c>
      <c r="W37" s="824" t="s">
        <v>6</v>
      </c>
      <c r="X37" s="825" t="s">
        <v>6</v>
      </c>
      <c r="Y37" s="826" t="s">
        <v>6</v>
      </c>
      <c r="Z37" s="827" t="s">
        <v>6</v>
      </c>
      <c r="AA37" s="828" t="s">
        <v>6</v>
      </c>
      <c r="AB37" s="829" t="s">
        <v>6</v>
      </c>
      <c r="AC37" s="830" t="s">
        <v>6</v>
      </c>
      <c r="AD37" s="831" t="s">
        <v>6</v>
      </c>
      <c r="AE37" s="832" t="s">
        <v>6</v>
      </c>
      <c r="AF37" s="833" t="s">
        <v>6</v>
      </c>
      <c r="AG37" s="834" t="s">
        <v>6</v>
      </c>
      <c r="AH37" s="835" t="s">
        <v>6</v>
      </c>
      <c r="AI37" s="836" t="s">
        <v>6</v>
      </c>
      <c r="AJ37" s="837" t="s">
        <v>6</v>
      </c>
      <c r="AK37" s="838" t="s">
        <v>6</v>
      </c>
      <c r="AL37" s="839" t="s">
        <v>6</v>
      </c>
    </row>
    <row r="38" spans="1:38" ht="12.75">
      <c r="A38" s="841">
        <f>HYPERLINK("http://www.congressweb.com/nrln/votes/detail/id/4345","H R 83: H.R.83 - Consolidated and Further Continuing Appropriations Act")</f>
        <v>0</v>
      </c>
      <c r="B38" s="842" t="s">
        <v>24</v>
      </c>
      <c r="C38" s="879" t="s">
        <v>26</v>
      </c>
      <c r="D38" s="880" t="s">
        <v>26</v>
      </c>
      <c r="E38" s="881" t="s">
        <v>26</v>
      </c>
      <c r="F38" s="882" t="s">
        <v>86</v>
      </c>
      <c r="G38" s="883" t="s">
        <v>86</v>
      </c>
      <c r="H38" s="884" t="s">
        <v>26</v>
      </c>
      <c r="I38" s="885" t="s">
        <v>25</v>
      </c>
      <c r="J38" s="886" t="s">
        <v>25</v>
      </c>
      <c r="K38" s="887" t="s">
        <v>26</v>
      </c>
      <c r="L38" s="888" t="s">
        <v>25</v>
      </c>
      <c r="M38" s="889" t="s">
        <v>26</v>
      </c>
      <c r="N38" s="890" t="s">
        <v>25</v>
      </c>
      <c r="O38" s="891" t="s">
        <v>25</v>
      </c>
      <c r="P38" s="892" t="s">
        <v>26</v>
      </c>
      <c r="Q38" s="893" t="s">
        <v>26</v>
      </c>
      <c r="R38" s="894" t="s">
        <v>26</v>
      </c>
      <c r="S38" s="895" t="s">
        <v>26</v>
      </c>
      <c r="T38" s="896" t="s">
        <v>26</v>
      </c>
      <c r="U38" s="897" t="s">
        <v>26</v>
      </c>
      <c r="V38" s="898" t="s">
        <v>26</v>
      </c>
      <c r="W38" s="899" t="s">
        <v>26</v>
      </c>
      <c r="X38" s="900" t="s">
        <v>26</v>
      </c>
      <c r="Y38" s="901" t="s">
        <v>25</v>
      </c>
      <c r="Z38" s="902" t="s">
        <v>26</v>
      </c>
      <c r="AA38" s="903" t="s">
        <v>26</v>
      </c>
      <c r="AB38" s="904" t="s">
        <v>26</v>
      </c>
      <c r="AC38" s="905" t="s">
        <v>26</v>
      </c>
      <c r="AD38" s="906" t="s">
        <v>25</v>
      </c>
      <c r="AE38" s="907" t="s">
        <v>26</v>
      </c>
      <c r="AF38" s="908" t="s">
        <v>26</v>
      </c>
      <c r="AG38" s="909" t="s">
        <v>25</v>
      </c>
      <c r="AH38" s="910" t="s">
        <v>25</v>
      </c>
      <c r="AI38" s="911" t="s">
        <v>26</v>
      </c>
      <c r="AJ38" s="912" t="s">
        <v>26</v>
      </c>
      <c r="AK38" s="913" t="s">
        <v>26</v>
      </c>
      <c r="AL38" s="914" t="s">
        <v>86</v>
      </c>
    </row>
    <row r="39" spans="1:38" ht="12.75">
      <c r="A39" s="916">
        <f>HYPERLINK("http://www.congressweb.com/nrln/votes/detail/id/4224","H R 5021: (Highway and Transportation Funding Act of 2014 )")</f>
        <v>0</v>
      </c>
      <c r="B39" s="917" t="s">
        <v>24</v>
      </c>
      <c r="C39" s="954" t="s">
        <v>25</v>
      </c>
      <c r="D39" s="955" t="s">
        <v>25</v>
      </c>
      <c r="E39" s="956" t="s">
        <v>25</v>
      </c>
      <c r="F39" s="957" t="s">
        <v>25</v>
      </c>
      <c r="G39" s="958" t="s">
        <v>25</v>
      </c>
      <c r="H39" s="959" t="s">
        <v>25</v>
      </c>
      <c r="I39" s="960" t="s">
        <v>25</v>
      </c>
      <c r="J39" s="961" t="s">
        <v>25</v>
      </c>
      <c r="K39" s="962" t="s">
        <v>26</v>
      </c>
      <c r="L39" s="963" t="s">
        <v>25</v>
      </c>
      <c r="M39" s="964" t="s">
        <v>25</v>
      </c>
      <c r="N39" s="965" t="s">
        <v>25</v>
      </c>
      <c r="O39" s="966" t="s">
        <v>25</v>
      </c>
      <c r="P39" s="967" t="s">
        <v>25</v>
      </c>
      <c r="Q39" s="968" t="s">
        <v>26</v>
      </c>
      <c r="R39" s="969" t="s">
        <v>26</v>
      </c>
      <c r="S39" s="970" t="s">
        <v>25</v>
      </c>
      <c r="T39" s="971" t="s">
        <v>26</v>
      </c>
      <c r="U39" s="972" t="s">
        <v>25</v>
      </c>
      <c r="V39" s="973" t="s">
        <v>26</v>
      </c>
      <c r="W39" s="974" t="s">
        <v>25</v>
      </c>
      <c r="X39" s="975" t="s">
        <v>25</v>
      </c>
      <c r="Y39" s="976" t="s">
        <v>26</v>
      </c>
      <c r="Z39" s="977" t="s">
        <v>25</v>
      </c>
      <c r="AA39" s="978" t="s">
        <v>25</v>
      </c>
      <c r="AB39" s="979" t="s">
        <v>25</v>
      </c>
      <c r="AC39" s="980" t="s">
        <v>25</v>
      </c>
      <c r="AD39" s="981" t="s">
        <v>25</v>
      </c>
      <c r="AE39" s="982" t="s">
        <v>25</v>
      </c>
      <c r="AF39" s="983" t="s">
        <v>26</v>
      </c>
      <c r="AG39" s="984" t="s">
        <v>25</v>
      </c>
      <c r="AH39" s="985" t="s">
        <v>25</v>
      </c>
      <c r="AI39" s="986" t="s">
        <v>25</v>
      </c>
      <c r="AJ39" s="987" t="s">
        <v>25</v>
      </c>
      <c r="AK39" s="988" t="s">
        <v>26</v>
      </c>
      <c r="AL39" s="989" t="s">
        <v>25</v>
      </c>
    </row>
    <row r="40" spans="1:38" ht="12.75">
      <c r="A40" s="991">
        <f>HYPERLINK("http://www.congressweb.com/nrln/votes/detail/id/4225","H R 5021: (Highway and Transportation Funding Act of 2014 )")</f>
        <v>0</v>
      </c>
      <c r="B40" s="992" t="s">
        <v>24</v>
      </c>
      <c r="C40" s="1029" t="s">
        <v>26</v>
      </c>
      <c r="D40" s="1030" t="s">
        <v>25</v>
      </c>
      <c r="E40" s="1031" t="s">
        <v>25</v>
      </c>
      <c r="F40" s="1032" t="s">
        <v>26</v>
      </c>
      <c r="G40" s="1033" t="s">
        <v>25</v>
      </c>
      <c r="H40" s="1034" t="s">
        <v>25</v>
      </c>
      <c r="I40" s="1035" t="s">
        <v>25</v>
      </c>
      <c r="J40" s="1036" t="s">
        <v>25</v>
      </c>
      <c r="K40" s="1037" t="s">
        <v>25</v>
      </c>
      <c r="L40" s="1038" t="s">
        <v>25</v>
      </c>
      <c r="M40" s="1039" t="s">
        <v>25</v>
      </c>
      <c r="N40" s="1040" t="s">
        <v>25</v>
      </c>
      <c r="O40" s="1041" t="s">
        <v>25</v>
      </c>
      <c r="P40" s="1042" t="s">
        <v>26</v>
      </c>
      <c r="Q40" s="1043" t="s">
        <v>25</v>
      </c>
      <c r="R40" s="1044" t="s">
        <v>25</v>
      </c>
      <c r="S40" s="1045" t="s">
        <v>25</v>
      </c>
      <c r="T40" s="1046" t="s">
        <v>25</v>
      </c>
      <c r="U40" s="1047" t="s">
        <v>25</v>
      </c>
      <c r="V40" s="1048" t="s">
        <v>25</v>
      </c>
      <c r="W40" s="1049" t="s">
        <v>25</v>
      </c>
      <c r="X40" s="1050" t="s">
        <v>26</v>
      </c>
      <c r="Y40" s="1051" t="s">
        <v>25</v>
      </c>
      <c r="Z40" s="1052" t="s">
        <v>25</v>
      </c>
      <c r="AA40" s="1053" t="s">
        <v>86</v>
      </c>
      <c r="AB40" s="1054" t="s">
        <v>25</v>
      </c>
      <c r="AC40" s="1055" t="s">
        <v>25</v>
      </c>
      <c r="AD40" s="1056" t="s">
        <v>25</v>
      </c>
      <c r="AE40" s="1057" t="s">
        <v>25</v>
      </c>
      <c r="AF40" s="1058" t="s">
        <v>25</v>
      </c>
      <c r="AG40" s="1059" t="s">
        <v>26</v>
      </c>
      <c r="AH40" s="1060" t="s">
        <v>25</v>
      </c>
      <c r="AI40" s="1061" t="s">
        <v>25</v>
      </c>
      <c r="AJ40" s="1062" t="s">
        <v>25</v>
      </c>
      <c r="AK40" s="1063" t="s">
        <v>26</v>
      </c>
      <c r="AL40" s="1064" t="s">
        <v>26</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