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925" activeTab="0"/>
  </bookViews>
  <sheets>
    <sheet name="Sheet1" sheetId="1" r:id="rId1"/>
  </sheets>
  <definedNames/>
  <calcPr fullCalcOnLoad="1"/>
</workbook>
</file>

<file path=xl/sharedStrings.xml><?xml version="1.0" encoding="utf-8"?>
<sst xmlns="http://schemas.openxmlformats.org/spreadsheetml/2006/main" count="440" uniqueCount="31">
  <si>
    <t/>
  </si>
  <si>
    <t>NRLN Report  - WY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</si>
  <si>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</si>
  <si>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</si>
  <si>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</si>
  <si>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</si>
  <si>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</si>
  <si>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</si>
  <si>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</si>
  <si>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</si>
  <si>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</si>
  <si>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</si>
  <si>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</si>
  <si>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</si>
  <si>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WY Sen. Barrasso</t>
  </si>
  <si>
    <t>WY Sen. Enzi</t>
  </si>
  <si>
    <t>Support</t>
  </si>
  <si>
    <t>No</t>
  </si>
  <si>
    <t>Yes</t>
  </si>
  <si>
    <t>Oppose</t>
  </si>
  <si>
    <t>AA</t>
  </si>
  <si>
    <t>BP Law</t>
  </si>
  <si>
    <t>Senate Votes for the 116th Congress (2019 - 2020)</t>
  </si>
  <si>
    <t>Against NRLN</t>
  </si>
  <si>
    <t>House Bills for the 116th Congress (2019 - 2020) -- Supported by the NRLN (Jan 2021)</t>
  </si>
  <si>
    <t>WY 01 Rep. Cheney</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</si>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</sst>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0" fillId="0" borderId="0" xfId="0" applyFont="1" applyAlignment="1">
      <alignment wrapText="1"/>
    </xf>
    <xf numFmtId="0" fontId="0" fillId="0" borderId="0" xfId="0" applyAlignment="1">
      <alignment/>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13" t="s">
        <v>1</v>
      </c>
      <c r="C2" s="13" t="s">
        <v>0</v>
      </c>
      <c r="D2" s="13" t="s">
        <v>0</v>
      </c>
      <c r="E2" s="13" t="s">
        <v>0</v>
      </c>
      <c r="F2" s="13" t="s">
        <v>0</v>
      </c>
      <c r="G2" s="13" t="s">
        <v>0</v>
      </c>
      <c r="H2" s="13" t="s">
        <v>0</v>
      </c>
      <c r="I2" s="13" t="s">
        <v>0</v>
      </c>
      <c r="J2" s="13" t="s">
        <v>0</v>
      </c>
      <c r="K2" s="1" t="s">
        <v>0</v>
      </c>
      <c r="L2" s="1">
        <v>44198</v>
      </c>
    </row>
    <row r="3" spans="1:12" ht="45" customHeight="1">
      <c r="A3" s="8" t="s">
        <v>2</v>
      </c>
      <c r="B3" s="9"/>
      <c r="C3" s="9"/>
      <c r="D3" s="9"/>
      <c r="E3" s="9"/>
      <c r="F3" s="9"/>
      <c r="G3" s="9"/>
      <c r="H3" s="9"/>
      <c r="I3" s="9"/>
      <c r="J3" s="9"/>
      <c r="K3" s="9"/>
      <c r="L3" s="9"/>
    </row>
    <row r="4" spans="1:12" ht="34.5" customHeight="1">
      <c r="A4" s="8" t="s">
        <v>3</v>
      </c>
      <c r="B4" s="9"/>
      <c r="C4" s="9"/>
      <c r="D4" s="9"/>
      <c r="E4" s="9"/>
      <c r="F4" s="9"/>
      <c r="G4" s="9"/>
      <c r="H4" s="9"/>
      <c r="I4" s="9"/>
      <c r="J4" s="9"/>
      <c r="K4" s="9"/>
      <c r="L4" s="9"/>
    </row>
    <row r="5" spans="1:12" ht="45" customHeight="1">
      <c r="A5" s="14" t="s">
        <v>5</v>
      </c>
      <c r="B5" s="14" t="s">
        <v>0</v>
      </c>
      <c r="C5" s="14" t="s">
        <v>4</v>
      </c>
      <c r="D5" s="9"/>
      <c r="E5" s="9"/>
      <c r="F5" s="9"/>
      <c r="G5" s="9"/>
      <c r="H5" s="9"/>
      <c r="I5" s="9"/>
      <c r="J5" s="9"/>
      <c r="K5" s="9"/>
      <c r="L5" s="9"/>
    </row>
    <row r="6" spans="1:12" ht="12.75">
      <c r="A6" s="8" t="s">
        <v>6</v>
      </c>
      <c r="B6" s="8" t="s">
        <v>0</v>
      </c>
      <c r="C6" s="8" t="s">
        <v>4</v>
      </c>
      <c r="D6" s="9"/>
      <c r="E6" s="9"/>
      <c r="F6" s="9"/>
      <c r="G6" s="9"/>
      <c r="H6" s="9"/>
      <c r="I6" s="9"/>
      <c r="J6" s="9"/>
      <c r="K6" s="9"/>
      <c r="L6" s="9"/>
    </row>
    <row r="7" spans="1:12" ht="12.75">
      <c r="A7" s="9" t="s">
        <v>7</v>
      </c>
      <c r="B7" s="9" t="s">
        <v>0</v>
      </c>
      <c r="C7" s="9" t="s">
        <v>4</v>
      </c>
      <c r="D7" s="9"/>
      <c r="E7" s="9"/>
      <c r="F7" s="9"/>
      <c r="G7" s="9"/>
      <c r="H7" s="9"/>
      <c r="I7" s="9"/>
      <c r="J7" s="9"/>
      <c r="K7" s="9"/>
      <c r="L7" s="9"/>
    </row>
    <row r="8" spans="1:12" ht="30" customHeight="1">
      <c r="A8" s="8" t="s">
        <v>8</v>
      </c>
      <c r="B8" s="8" t="s">
        <v>0</v>
      </c>
      <c r="C8" s="8" t="s">
        <v>4</v>
      </c>
      <c r="D8" s="9"/>
      <c r="E8" s="9"/>
      <c r="F8" s="9"/>
      <c r="G8" s="9"/>
      <c r="H8" s="9"/>
      <c r="I8" s="9"/>
      <c r="J8" s="9"/>
      <c r="K8" s="9"/>
      <c r="L8" s="9"/>
    </row>
    <row r="9" spans="1:12" ht="12.75">
      <c r="A9" s="10" t="str">
        <f>HYPERLINK("https://www.congress.gov/search?q=%7B%22source%22%3A%22legislation%22%2C%22congress%22%3A114%7D","Details on these bills, listed or not, may be found on Congress.gov")</f>
        <v>Details on these bills, listed or not, may be found on Congress.gov</v>
      </c>
      <c r="B9" s="9" t="s">
        <v>0</v>
      </c>
      <c r="C9" s="9" t="s">
        <v>4</v>
      </c>
      <c r="D9" s="9"/>
      <c r="E9" s="9"/>
      <c r="F9" s="9"/>
      <c r="G9" s="9"/>
      <c r="H9" s="9"/>
      <c r="I9" s="9"/>
      <c r="J9" s="9"/>
      <c r="K9" s="9"/>
      <c r="L9" s="9"/>
    </row>
    <row r="10" spans="1:5" ht="30" customHeight="1">
      <c r="A10" s="4" t="s">
        <v>9</v>
      </c>
      <c r="B10" s="11" t="s">
        <v>10</v>
      </c>
      <c r="C10" s="12"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25.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3" t="s">
        <v>18</v>
      </c>
      <c r="E14" s="6" t="s">
        <v>17</v>
      </c>
    </row>
    <row r="15" spans="1:5" ht="25.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3" t="s">
        <v>18</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25.5">
      <c r="A20" s="6" t="str">
        <f>HYPERLINK("http://www.congressweb.com/nrln/bills/detail/id/29041","S.2842: Increasing Access to Quality Cardiac Rehabilitation Care Act of 2019")</f>
        <v>S.2842: Increasing Access to Quality Cardiac Rehabilitation Care Act of 2019</v>
      </c>
      <c r="B20" s="6" t="s">
        <v>16</v>
      </c>
      <c r="C20" s="6" t="s">
        <v>0</v>
      </c>
      <c r="D20" s="3" t="s">
        <v>18</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3" t="s">
        <v>18</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25.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18</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6" t="s">
        <v>17</v>
      </c>
      <c r="E42" s="6" t="s">
        <v>17</v>
      </c>
    </row>
    <row r="43" spans="1:5" ht="25.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25.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25.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25.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25.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3" t="s">
        <v>18</v>
      </c>
      <c r="E51" s="6" t="s">
        <v>17</v>
      </c>
    </row>
    <row r="52" spans="1:5" ht="12.75">
      <c r="A52" s="6" t="str">
        <f>HYPERLINK("http://www.congressweb.com/nrln/bills/detail/id/25864","S.286: Mental Health Access Improvement Act of 2019")</f>
        <v>S.286: Mental Health Access Improvement Act of 2019</v>
      </c>
      <c r="B52" s="6" t="s">
        <v>16</v>
      </c>
      <c r="C52" s="6" t="s">
        <v>0</v>
      </c>
      <c r="D52" s="3" t="s">
        <v>18</v>
      </c>
      <c r="E52" s="6" t="s">
        <v>17</v>
      </c>
    </row>
    <row r="53" spans="1:5" ht="25.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4" ht="30" customHeight="1">
      <c r="A64" s="2" t="s">
        <v>9</v>
      </c>
      <c r="B64" s="12" t="s">
        <v>10</v>
      </c>
      <c r="C64" s="12" t="s">
        <v>0</v>
      </c>
      <c r="D64" s="2" t="s">
        <v>4</v>
      </c>
    </row>
    <row r="65" spans="1:4" ht="38.25">
      <c r="A65" s="5" t="s">
        <v>24</v>
      </c>
      <c r="B65" s="5" t="s">
        <v>12</v>
      </c>
      <c r="C65" s="5" t="s">
        <v>13</v>
      </c>
      <c r="D65" s="5" t="s">
        <v>25</v>
      </c>
    </row>
    <row r="66" spans="1:4" ht="12.75">
      <c r="A66" s="6" t="str">
        <f>HYPERLINK("http://www.congressweb.com/nrln/bills/detail/id/30702","H.R.8171:  Save our Social Security Now Act")</f>
        <v>H.R.8171:  Save our Social Security Now Act</v>
      </c>
      <c r="B66" s="6" t="s">
        <v>16</v>
      </c>
      <c r="C66" s="6" t="s">
        <v>0</v>
      </c>
      <c r="D66" s="6" t="s">
        <v>17</v>
      </c>
    </row>
    <row r="67" spans="1:4" ht="25.5">
      <c r="A67" s="6" t="str">
        <f>HYPERLINK("http://www.congressweb.com/nrln/bills/detail/id/30424","H.R.7663: Protecting Access to Post-COVID-19 Telehealth Act of 2020")</f>
        <v>H.R.7663: Protecting Access to Post-COVID-19 Telehealth Act of 2020</v>
      </c>
      <c r="B67" s="6" t="s">
        <v>16</v>
      </c>
      <c r="C67" s="6" t="s">
        <v>0</v>
      </c>
      <c r="D67" s="6" t="s">
        <v>17</v>
      </c>
    </row>
    <row r="68" spans="1:4" ht="25.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row>
    <row r="69" spans="1:4" ht="12.75">
      <c r="A69" s="6" t="str">
        <f>HYPERLINK("http://www.congressweb.com/nrln/bills/detail/id/30136","H.R.6971: Medical Nutrition Therapy Act of 2020")</f>
        <v>H.R.6971: Medical Nutrition Therapy Act of 2020</v>
      </c>
      <c r="B69" s="6" t="s">
        <v>16</v>
      </c>
      <c r="C69" s="6" t="s">
        <v>0</v>
      </c>
      <c r="D69" s="6" t="s">
        <v>17</v>
      </c>
    </row>
    <row r="70" spans="1:4" ht="25.5">
      <c r="A70" s="6" t="str">
        <f>HYPERLINK("http://www.congressweb.com/nrln/bills/detail/id/30264","H.R.6813: Promoting Alzheimer's Awareness to Prevent Elder Abuse Act")</f>
        <v>H.R.6813: Promoting Alzheimer's Awareness to Prevent Elder Abuse Act</v>
      </c>
      <c r="B70" s="6" t="s">
        <v>16</v>
      </c>
      <c r="C70" s="6" t="s">
        <v>0</v>
      </c>
      <c r="D70" s="6" t="s">
        <v>17</v>
      </c>
    </row>
    <row r="71" spans="1:4" ht="12.75">
      <c r="A71" s="6" t="str">
        <f>HYPERLINK("http://www.congressweb.com/nrln/bills/detail/id/29841","H.R.6179: Increasing Access to Biosimilars Act of 2020")</f>
        <v>H.R.6179: Increasing Access to Biosimilars Act of 2020</v>
      </c>
      <c r="B71" s="6" t="s">
        <v>16</v>
      </c>
      <c r="C71" s="6" t="s">
        <v>0</v>
      </c>
      <c r="D71" s="6" t="s">
        <v>17</v>
      </c>
    </row>
    <row r="72" spans="1:4" ht="25.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3" t="s">
        <v>18</v>
      </c>
    </row>
    <row r="73" spans="1:4" ht="12.75">
      <c r="A73" s="6" t="str">
        <f>HYPERLINK("http://www.congressweb.com/nrln/bills/detail/id/29569","H.R.5306: Know Your Social Security Act")</f>
        <v>H.R.5306: Know Your Social Security Act</v>
      </c>
      <c r="B73" s="6" t="s">
        <v>16</v>
      </c>
      <c r="C73" s="6" t="s">
        <v>0</v>
      </c>
      <c r="D73" s="6" t="s">
        <v>17</v>
      </c>
    </row>
    <row r="74" spans="1:4" ht="12.75">
      <c r="A74" s="6" t="str">
        <f>HYPERLINK("http://www.congressweb.com/nrln/bills/detail/id/29177","H.R.5216: Quality Care For Nursing Home Residents Act of 2019")</f>
        <v>H.R.5216: Quality Care For Nursing Home Residents Act of 2019</v>
      </c>
      <c r="B74" s="6" t="s">
        <v>16</v>
      </c>
      <c r="C74" s="6" t="s">
        <v>0</v>
      </c>
      <c r="D74" s="6" t="s">
        <v>17</v>
      </c>
    </row>
    <row r="75" spans="1:4" ht="12.75">
      <c r="A75" s="6" t="str">
        <f>HYPERLINK("http://www.congressweb.com/nrln/bills/detail/id/29040","H.R.5076: Protecting Seniors Through Immunization Act of 2019")</f>
        <v>H.R.5076: Protecting Seniors Through Immunization Act of 2019</v>
      </c>
      <c r="B75" s="6" t="s">
        <v>16</v>
      </c>
      <c r="C75" s="6" t="s">
        <v>0</v>
      </c>
      <c r="D75" s="6" t="s">
        <v>17</v>
      </c>
    </row>
    <row r="76" spans="1:4" ht="12.75">
      <c r="A76" s="6" t="str">
        <f>HYPERLINK("http://www.congressweb.com/nrln/bills/detail/id/29720","H.R.4907: Time to Rescue United States Trust (TRUST) Act")</f>
        <v>H.R.4907: Time to Rescue United States Trust (TRUST) Act</v>
      </c>
      <c r="B76" s="6" t="s">
        <v>19</v>
      </c>
      <c r="C76" s="6" t="s">
        <v>20</v>
      </c>
      <c r="D76" s="3" t="s">
        <v>18</v>
      </c>
    </row>
    <row r="77" spans="1:4" ht="25.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row>
    <row r="78" spans="1:4" ht="12.75">
      <c r="A78" s="6" t="str">
        <f>HYPERLINK("http://www.congressweb.com/nrln/bills/detail/id/29648","H.R.4650: Medicare Dental Coverage Act of 2019")</f>
        <v>H.R.4650: Medicare Dental Coverage Act of 2019</v>
      </c>
      <c r="B78" s="6" t="s">
        <v>26</v>
      </c>
      <c r="C78" s="6" t="s">
        <v>0</v>
      </c>
      <c r="D78" s="6" t="s">
        <v>17</v>
      </c>
    </row>
    <row r="79" spans="1:4" ht="12.75">
      <c r="A79" s="6" t="str">
        <f>HYPERLINK("http://www.congressweb.com/nrln/bills/detail/id/28771","H.R.4649: Capping Drug Costs for Seniors Act of 2019")</f>
        <v>H.R.4649: Capping Drug Costs for Seniors Act of 2019</v>
      </c>
      <c r="B79" s="6" t="s">
        <v>16</v>
      </c>
      <c r="C79" s="6" t="s">
        <v>0</v>
      </c>
      <c r="D79" s="6" t="s">
        <v>17</v>
      </c>
    </row>
    <row r="80" spans="1:4" ht="25.5">
      <c r="A80" s="6" t="str">
        <f>HYPERLINK("http://www.congressweb.com/nrln/bills/detail/id/28509","H.R.3: Elijah E. Cummings Lower Drug Costs Now Act ")</f>
        <v>H.R.3: Elijah E. Cummings Lower Drug Costs Now Act </v>
      </c>
      <c r="B80" s="6" t="s">
        <v>16</v>
      </c>
      <c r="C80" s="6" t="s">
        <v>27</v>
      </c>
      <c r="D80" s="6" t="s">
        <v>17</v>
      </c>
    </row>
    <row r="81" spans="1:4" ht="12.75">
      <c r="A81" s="6" t="str">
        <f>HYPERLINK("http://www.congressweb.com/nrln/bills/detail/id/28400","H.R.4386: Stop the Wait Act")</f>
        <v>H.R.4386: Stop the Wait Act</v>
      </c>
      <c r="B81" s="6" t="s">
        <v>16</v>
      </c>
      <c r="C81" s="6" t="s">
        <v>0</v>
      </c>
      <c r="D81" s="6" t="s">
        <v>17</v>
      </c>
    </row>
    <row r="82" spans="1:4" ht="12.75">
      <c r="A82" s="6" t="str">
        <f>HYPERLINK("http://www.congressweb.com/nrln/bills/detail/id/28037","H.R.4117: IRA Preservation Act of 2019")</f>
        <v>H.R.4117: IRA Preservation Act of 2019</v>
      </c>
      <c r="B82" s="6" t="s">
        <v>16</v>
      </c>
      <c r="C82" s="6" t="s">
        <v>0</v>
      </c>
      <c r="D82" s="6" t="s">
        <v>17</v>
      </c>
    </row>
    <row r="83" spans="1:4" ht="12.75">
      <c r="A83" s="6" t="str">
        <f>HYPERLINK("http://www.congressweb.com/nrln/bills/detail/id/27989","H.R.4056: Medicare Audiologist Access and Services Act of 2019")</f>
        <v>H.R.4056: Medicare Audiologist Access and Services Act of 2019</v>
      </c>
      <c r="B83" s="6" t="s">
        <v>16</v>
      </c>
      <c r="C83" s="6" t="s">
        <v>0</v>
      </c>
      <c r="D83" s="6" t="s">
        <v>17</v>
      </c>
    </row>
    <row r="84" spans="1:4" ht="12.75">
      <c r="A84" s="6" t="str">
        <f>HYPERLINK("http://www.congressweb.com/nrln/bills/detail/id/27985","H.R.3924: Streamlining Part D Appeals Act")</f>
        <v>H.R.3924: Streamlining Part D Appeals Act</v>
      </c>
      <c r="B84" s="6" t="s">
        <v>16</v>
      </c>
      <c r="C84" s="6" t="s">
        <v>0</v>
      </c>
      <c r="D84" s="6" t="s">
        <v>17</v>
      </c>
    </row>
    <row r="85" spans="1:4" ht="25.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row>
    <row r="86" spans="1:4" ht="12.75">
      <c r="A86" s="6" t="str">
        <f>HYPERLINK("http://www.congressweb.com/nrln/bills/detail/id/27633","H.R.3415: Real-Time Beneficiary Drug Cost")</f>
        <v>H.R.3415: Real-Time Beneficiary Drug Cost</v>
      </c>
      <c r="B86" s="6" t="s">
        <v>16</v>
      </c>
      <c r="C86" s="6" t="s">
        <v>0</v>
      </c>
      <c r="D86" s="6" t="s">
        <v>17</v>
      </c>
    </row>
    <row r="87" spans="1:4" ht="12.75">
      <c r="A87" s="6" t="str">
        <f>HYPERLINK("http://www.congressweb.com/nrln/bills/detail/id/27535","H.R.3107: Improving Seniors' Timely Access to Care Act of 2019")</f>
        <v>H.R.3107: Improving Seniors' Timely Access to Care Act of 2019</v>
      </c>
      <c r="B87" s="6" t="s">
        <v>16</v>
      </c>
      <c r="C87" s="6" t="s">
        <v>20</v>
      </c>
      <c r="D87" s="6" t="s">
        <v>17</v>
      </c>
    </row>
    <row r="88" spans="1:4" ht="12.75">
      <c r="A88" s="6" t="str">
        <f>HYPERLINK("http://www.congressweb.com/nrln/bills/detail/id/27472","H.R.3029: Improving Low-Income Access to Prescription Act of 2019")</f>
        <v>H.R.3029: Improving Low-Income Access to Prescription Act of 2019</v>
      </c>
      <c r="B88" s="6" t="s">
        <v>16</v>
      </c>
      <c r="C88" s="6" t="s">
        <v>0</v>
      </c>
      <c r="D88" s="6" t="s">
        <v>17</v>
      </c>
    </row>
    <row r="89" spans="1:4" ht="12.75">
      <c r="A89" s="6" t="str">
        <f>HYPERLINK("http://www.congressweb.com/nrln/bills/detail/id/30266","H.R.2878: Homecare for Seniors Act")</f>
        <v>H.R.2878: Homecare for Seniors Act</v>
      </c>
      <c r="B89" s="6" t="s">
        <v>16</v>
      </c>
      <c r="C89" s="6" t="s">
        <v>0</v>
      </c>
      <c r="D89" s="6" t="s">
        <v>17</v>
      </c>
    </row>
    <row r="90" spans="1:4" ht="12.75">
      <c r="A90" s="6" t="str">
        <f>HYPERLINK("http://www.congressweb.com/nrln/bills/detail/id/27899","H.R.2777: Protecting Access to Lifesaving Screenings (PALS) Act")</f>
        <v>H.R.2777: Protecting Access to Lifesaving Screenings (PALS) Act</v>
      </c>
      <c r="B90" s="6" t="s">
        <v>16</v>
      </c>
      <c r="C90" s="6" t="s">
        <v>20</v>
      </c>
      <c r="D90" s="6" t="s">
        <v>17</v>
      </c>
    </row>
    <row r="91" spans="1:4" ht="12.75">
      <c r="A91" s="6" t="str">
        <f>HYPERLINK("http://www.congressweb.com/nrln/bills/detail/id/27272","H.R.2771: Protecting HOME Act of 2019")</f>
        <v>H.R.2771: Protecting HOME Act of 2019</v>
      </c>
      <c r="B91" s="6" t="s">
        <v>16</v>
      </c>
      <c r="C91" s="6" t="s">
        <v>0</v>
      </c>
      <c r="D91" s="6" t="s">
        <v>17</v>
      </c>
    </row>
    <row r="92" spans="1:4" ht="12.75">
      <c r="A92" s="6" t="str">
        <f>HYPERLINK("http://www.congressweb.com/nrln/bills/detail/id/27274","H.R.2770: Huntington's Disease Parity Act of 2019")</f>
        <v>H.R.2770: Huntington's Disease Parity Act of 2019</v>
      </c>
      <c r="B92" s="6" t="s">
        <v>16</v>
      </c>
      <c r="C92" s="6" t="s">
        <v>0</v>
      </c>
      <c r="D92" s="6" t="s">
        <v>17</v>
      </c>
    </row>
    <row r="93" spans="1:4" ht="25.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row>
    <row r="94" spans="1:4" ht="12.75">
      <c r="A94" s="6" t="str">
        <f>HYPERLINK("http://www.congressweb.com/nrln/bills/detail/id/27188","H.R.2610: Stop Senior Scams Act")</f>
        <v>H.R.2610: Stop Senior Scams Act</v>
      </c>
      <c r="B94" s="6" t="s">
        <v>16</v>
      </c>
      <c r="C94" s="6" t="s">
        <v>0</v>
      </c>
      <c r="D94" s="6" t="s">
        <v>17</v>
      </c>
    </row>
    <row r="95" spans="1:4" ht="12.75">
      <c r="A95" s="6" t="str">
        <f>HYPERLINK("http://www.congressweb.com/nrln/bills/detail/id/27168","H.R.2594: Rural Access to Hospice Act of 2019")</f>
        <v>H.R.2594: Rural Access to Hospice Act of 2019</v>
      </c>
      <c r="B95" s="6" t="s">
        <v>16</v>
      </c>
      <c r="C95" s="6" t="s">
        <v>0</v>
      </c>
      <c r="D95" s="6" t="s">
        <v>17</v>
      </c>
    </row>
    <row r="96" spans="1:4" ht="12.75">
      <c r="A96" s="6" t="str">
        <f>HYPERLINK("http://www.congressweb.com/nrln/bills/detail/id/27167","H.R.2573: Home Health Payment Innovation Act of 2019")</f>
        <v>H.R.2573: Home Health Payment Innovation Act of 2019</v>
      </c>
      <c r="B96" s="6" t="s">
        <v>16</v>
      </c>
      <c r="C96" s="6" t="s">
        <v>0</v>
      </c>
      <c r="D96" s="6" t="s">
        <v>17</v>
      </c>
    </row>
    <row r="97" spans="1:4" ht="12.75">
      <c r="A97" s="6" t="str">
        <f>HYPERLINK("http://www.congressweb.com/nrln/bills/detail/id/27090","H.R.2376: Prescription Pricing for the People Act of 2019")</f>
        <v>H.R.2376: Prescription Pricing for the People Act of 2019</v>
      </c>
      <c r="B97" s="6" t="s">
        <v>16</v>
      </c>
      <c r="C97" s="6" t="s">
        <v>0</v>
      </c>
      <c r="D97" s="6" t="s">
        <v>17</v>
      </c>
    </row>
    <row r="98" spans="1:4" ht="25.5">
      <c r="A98" s="6" t="str">
        <f>HYPERLINK("http://www.congressweb.com/nrln/bills/detail/id/27089","H.R.2375: Preserve Access to Affordable Generics and Biosimilars Act")</f>
        <v>H.R.2375: Preserve Access to Affordable Generics and Biosimilars Act</v>
      </c>
      <c r="B98" s="6" t="s">
        <v>16</v>
      </c>
      <c r="C98" s="6" t="s">
        <v>0</v>
      </c>
      <c r="D98" s="6" t="s">
        <v>17</v>
      </c>
    </row>
    <row r="99" spans="1:4" ht="12.75">
      <c r="A99" s="6" t="str">
        <f>HYPERLINK("http://www.congressweb.com/nrln/bills/detail/id/27088","H.R.2374: Stop STALLING Act")</f>
        <v>H.R.2374: Stop STALLING Act</v>
      </c>
      <c r="B99" s="6" t="s">
        <v>16</v>
      </c>
      <c r="C99" s="6" t="s">
        <v>0</v>
      </c>
      <c r="D99" s="6" t="s">
        <v>17</v>
      </c>
    </row>
    <row r="100" spans="1:4" ht="12.75">
      <c r="A100" s="6" t="str">
        <f>HYPERLINK("http://www.congressweb.com/nrln/bills/detail/id/26800","H.R.2178: Metastatic Breast Cancer Access to Care Act")</f>
        <v>H.R.2178: Metastatic Breast Cancer Access to Care Act</v>
      </c>
      <c r="B100" s="6" t="s">
        <v>16</v>
      </c>
      <c r="C100" s="6" t="s">
        <v>20</v>
      </c>
      <c r="D100" s="6" t="s">
        <v>17</v>
      </c>
    </row>
    <row r="101" spans="1:4" ht="12.75">
      <c r="A101" s="6" t="str">
        <f>HYPERLINK("http://www.congressweb.com/nrln/bills/detail/id/26798","H.R.2150: Home Health Care Planning Improvement Act of 2019")</f>
        <v>H.R.2150: Home Health Care Planning Improvement Act of 2019</v>
      </c>
      <c r="B101" s="6" t="s">
        <v>16</v>
      </c>
      <c r="C101" s="6" t="s">
        <v>0</v>
      </c>
      <c r="D101" s="3" t="s">
        <v>18</v>
      </c>
    </row>
    <row r="102" spans="1:4" ht="25.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row>
    <row r="103" spans="1:4" ht="12.75">
      <c r="A103" s="6" t="str">
        <f>HYPERLINK("http://www.congressweb.com/nrln/bills/detail/id/26659","H.R.1948: Lymphedema Treatment Act of 2019")</f>
        <v>H.R.1948: Lymphedema Treatment Act of 2019</v>
      </c>
      <c r="B103" s="6" t="s">
        <v>16</v>
      </c>
      <c r="C103" s="6" t="s">
        <v>0</v>
      </c>
      <c r="D103" s="3" t="s">
        <v>18</v>
      </c>
    </row>
    <row r="104" spans="1:4" ht="12.75">
      <c r="A104" s="6" t="str">
        <f>HYPERLINK("http://www.congressweb.com/nrln/bills/detail/id/29245","H.R.1939: Health Coverage Tax Credit Reauthorization Act of 2019")</f>
        <v>H.R.1939: Health Coverage Tax Credit Reauthorization Act of 2019</v>
      </c>
      <c r="B104" s="6" t="s">
        <v>16</v>
      </c>
      <c r="C104" s="6" t="s">
        <v>21</v>
      </c>
      <c r="D104" s="6" t="s">
        <v>17</v>
      </c>
    </row>
    <row r="105" spans="1:4" ht="12.75">
      <c r="A105" s="6" t="str">
        <f>HYPERLINK("http://www.congressweb.com/nrln/bills/detail/id/26654","H.R.1873: Improving HOPE for Alzheimer's")</f>
        <v>H.R.1873: Improving HOPE for Alzheimer's</v>
      </c>
      <c r="B105" s="6" t="s">
        <v>16</v>
      </c>
      <c r="C105" s="6" t="s">
        <v>20</v>
      </c>
      <c r="D105" s="6" t="s">
        <v>17</v>
      </c>
    </row>
    <row r="106" spans="1:4" ht="12.75">
      <c r="A106" s="6" t="str">
        <f>HYPERLINK("http://www.congressweb.com/nrln/bills/detail/id/28054","H.R.1730: Cancer Drug Parity Act of 2019")</f>
        <v>H.R.1730: Cancer Drug Parity Act of 2019</v>
      </c>
      <c r="B106" s="6" t="s">
        <v>16</v>
      </c>
      <c r="C106" s="6" t="s">
        <v>0</v>
      </c>
      <c r="D106" s="6" t="s">
        <v>17</v>
      </c>
    </row>
    <row r="107" spans="1:4" ht="12.75">
      <c r="A107" s="6" t="str">
        <f>HYPERLINK("http://www.congressweb.com/nrln/bills/detail/id/26488","H.R.1682:  Improving Access to Medicare Coverage Act of 2019")</f>
        <v>H.R.1682:  Improving Access to Medicare Coverage Act of 2019</v>
      </c>
      <c r="B107" s="6" t="s">
        <v>16</v>
      </c>
      <c r="C107" s="6" t="s">
        <v>0</v>
      </c>
      <c r="D107" s="6" t="s">
        <v>17</v>
      </c>
    </row>
    <row r="108" spans="1:4" ht="25.5">
      <c r="A108" s="6" t="str">
        <f>HYPERLINK("http://www.congressweb.com/nrln/bills/detail/id/26409","H.R.1570: Removing Barriers to Colorectal Cancer Screening Act of 2019")</f>
        <v>H.R.1570: Removing Barriers to Colorectal Cancer Screening Act of 2019</v>
      </c>
      <c r="B108" s="6" t="s">
        <v>16</v>
      </c>
      <c r="C108" s="6" t="s">
        <v>0</v>
      </c>
      <c r="D108" s="6" t="s">
        <v>17</v>
      </c>
    </row>
    <row r="109" spans="1:4" ht="25.5">
      <c r="A109" s="6" t="str">
        <f>HYPERLINK("http://www.congressweb.com/nrln/bills/detail/id/26214","H.R.1499: Protecting Consumer Access to Generic Drugs Act of 2019")</f>
        <v>H.R.1499: Protecting Consumer Access to Generic Drugs Act of 2019</v>
      </c>
      <c r="B109" s="6" t="s">
        <v>16</v>
      </c>
      <c r="C109" s="6" t="s">
        <v>28</v>
      </c>
      <c r="D109" s="6" t="s">
        <v>17</v>
      </c>
    </row>
    <row r="110" spans="1:4" ht="12.75">
      <c r="A110" s="6" t="str">
        <f>HYPERLINK("http://www.congressweb.com/nrln/bills/detail/id/26166","H.R.1478: Affordable Insulin Act of 2019")</f>
        <v>H.R.1478: Affordable Insulin Act of 2019</v>
      </c>
      <c r="B110" s="6" t="s">
        <v>16</v>
      </c>
      <c r="C110" s="6" t="s">
        <v>0</v>
      </c>
      <c r="D110" s="6" t="s">
        <v>17</v>
      </c>
    </row>
    <row r="111" spans="1:4" ht="25.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row>
    <row r="112" spans="1:4" ht="12.75">
      <c r="A112" s="6" t="str">
        <f>HYPERLINK("http://www.congressweb.com/nrln/bills/detail/id/25906","H.R.1093: Stop Price Gouging Act")</f>
        <v>H.R.1093: Stop Price Gouging Act</v>
      </c>
      <c r="B112" s="6" t="s">
        <v>16</v>
      </c>
      <c r="C112" s="6" t="s">
        <v>0</v>
      </c>
      <c r="D112" s="6" t="s">
        <v>17</v>
      </c>
    </row>
    <row r="113" spans="1:4" ht="25.5">
      <c r="A113" s="6" t="str">
        <f>HYPERLINK("http://www.congressweb.com/nrln/bills/detail/id/25904","H.R.1046: Medicare Negotiation and Competitive Licensing Act of 2019")</f>
        <v>H.R.1046: Medicare Negotiation and Competitive Licensing Act of 2019</v>
      </c>
      <c r="B113" s="6" t="s">
        <v>16</v>
      </c>
      <c r="C113" s="6" t="s">
        <v>0</v>
      </c>
      <c r="D113" s="6" t="s">
        <v>17</v>
      </c>
    </row>
    <row r="114" spans="1:4" ht="12.75">
      <c r="A114" s="6" t="str">
        <f>HYPERLINK("http://www.congressweb.com/nrln/bills/detail/id/25903","H.R.1035: Prescription Drug Price Transparency Act")</f>
        <v>H.R.1035: Prescription Drug Price Transparency Act</v>
      </c>
      <c r="B114" s="6" t="s">
        <v>16</v>
      </c>
      <c r="C114" s="6" t="s">
        <v>0</v>
      </c>
      <c r="D114" s="6" t="s">
        <v>17</v>
      </c>
    </row>
    <row r="115" spans="1:4" ht="12.75">
      <c r="A115" s="6" t="str">
        <f>HYPERLINK("http://www.congressweb.com/nrln/bills/detail/id/25902","H.R.1034: Phair Pricing Ac of 2019")</f>
        <v>H.R.1034: Phair Pricing Ac of 2019</v>
      </c>
      <c r="B115" s="6" t="s">
        <v>16</v>
      </c>
      <c r="C115" s="6" t="s">
        <v>0</v>
      </c>
      <c r="D115" s="6" t="s">
        <v>17</v>
      </c>
    </row>
    <row r="116" spans="1:4" ht="25.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row>
    <row r="117" spans="1:4" ht="12.75">
      <c r="A117" s="6" t="str">
        <f>HYPERLINK("http://www.congressweb.com/nrln/bills/detail/id/25863","H.R.945: Mental Health Access Improvement Act of 2019")</f>
        <v>H.R.945: Mental Health Access Improvement Act of 2019</v>
      </c>
      <c r="B117" s="6" t="s">
        <v>16</v>
      </c>
      <c r="C117" s="6" t="s">
        <v>0</v>
      </c>
      <c r="D117" s="6" t="s">
        <v>17</v>
      </c>
    </row>
    <row r="118" spans="1:4"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29</v>
      </c>
      <c r="D118" s="6" t="s">
        <v>17</v>
      </c>
    </row>
    <row r="119" spans="1:4" ht="12.75">
      <c r="A119" s="6" t="str">
        <f>HYPERLINK("http://www.congressweb.com/nrln/bills/detail/id/29811","H.R.861: End Surprise Billing Act of 2019 ")</f>
        <v>H.R.861: End Surprise Billing Act of 2019 </v>
      </c>
      <c r="B119" s="6" t="s">
        <v>16</v>
      </c>
      <c r="C119" s="6" t="s">
        <v>20</v>
      </c>
      <c r="D119" s="6" t="s">
        <v>17</v>
      </c>
    </row>
    <row r="120" spans="1:4" ht="12.75">
      <c r="A120" s="6" t="str">
        <f>HYPERLINK("http://www.congressweb.com/nrln/bills/detail/id/25786","H.R.860: Social Security 2100 Act ")</f>
        <v>H.R.860: Social Security 2100 Act </v>
      </c>
      <c r="B120" s="6" t="s">
        <v>16</v>
      </c>
      <c r="C120" s="6" t="s">
        <v>20</v>
      </c>
      <c r="D120" s="6" t="s">
        <v>17</v>
      </c>
    </row>
    <row r="121" spans="1:4" ht="12.75">
      <c r="A121" s="6" t="str">
        <f>HYPERLINK("http://www.congressweb.com/nrln/bills/detail/id/25671","H.R.652: Comprehensive Care for Seniors Act of 2019")</f>
        <v>H.R.652: Comprehensive Care for Seniors Act of 2019</v>
      </c>
      <c r="B121" s="6" t="s">
        <v>16</v>
      </c>
      <c r="C121" s="6" t="s">
        <v>0</v>
      </c>
      <c r="D121" s="6" t="s">
        <v>17</v>
      </c>
    </row>
    <row r="122" spans="1:4" ht="12.75">
      <c r="A122" s="6" t="str">
        <f>HYPERLINK("http://www.congressweb.com/nrln/bills/detail/id/25629","H.R.478: Safe and Affordable Drugs from Canada Act")</f>
        <v>H.R.478: Safe and Affordable Drugs from Canada Act</v>
      </c>
      <c r="B122" s="6" t="s">
        <v>16</v>
      </c>
      <c r="C122" s="6" t="s">
        <v>20</v>
      </c>
      <c r="D122" s="6" t="s">
        <v>17</v>
      </c>
    </row>
    <row r="123" spans="1:4" ht="12.75">
      <c r="A123" s="6" t="str">
        <f>HYPERLINK("http://www.congressweb.com/nrln/bills/detail/id/25623","H.R.448: Medicare Drug Price Negotiation Act")</f>
        <v>H.R.448: Medicare Drug Price Negotiation Act</v>
      </c>
      <c r="B123" s="6" t="s">
        <v>16</v>
      </c>
      <c r="C123" s="6" t="s">
        <v>20</v>
      </c>
      <c r="D123" s="6" t="s">
        <v>17</v>
      </c>
    </row>
    <row r="124" spans="1:4" ht="12.75">
      <c r="A124" s="6" t="str">
        <f>HYPERLINK("http://www.congressweb.com/nrln/bills/detail/id/25628","H.R.447: Affordable and Safe Prescription Drug Importation Act")</f>
        <v>H.R.447: Affordable and Safe Prescription Drug Importation Act</v>
      </c>
      <c r="B124" s="6" t="s">
        <v>16</v>
      </c>
      <c r="C124" s="6" t="s">
        <v>0</v>
      </c>
      <c r="D124" s="6" t="s">
        <v>17</v>
      </c>
    </row>
    <row r="125" spans="1:4" ht="12.75">
      <c r="A125" s="6" t="str">
        <f>HYPERLINK("http://www.congressweb.com/nrln/bills/detail/id/25622","H.R.397: Rehabilitation of Multiemployer Pension Act")</f>
        <v>H.R.397: Rehabilitation of Multiemployer Pension Act</v>
      </c>
      <c r="B125" s="6" t="s">
        <v>16</v>
      </c>
      <c r="C125" s="6" t="s">
        <v>0</v>
      </c>
      <c r="D125" s="6" t="s">
        <v>17</v>
      </c>
    </row>
    <row r="126" spans="1:4" ht="12.75">
      <c r="A126" s="6" t="str">
        <f>HYPERLINK("http://www.congressweb.com/nrln/bills/detail/id/25617","H.R.366: Insulin Access for All Act of 2019")</f>
        <v>H.R.366: Insulin Access for All Act of 2019</v>
      </c>
      <c r="B126" s="6" t="s">
        <v>16</v>
      </c>
      <c r="C126" s="6" t="s">
        <v>0</v>
      </c>
      <c r="D126" s="6" t="s">
        <v>17</v>
      </c>
    </row>
    <row r="127" spans="1:4" ht="12.75">
      <c r="A127" s="6" t="str">
        <f>HYPERLINK("http://www.congressweb.com/nrln/bills/detail/id/25598","H.R.275: Empowering Medicare Seniors to Negotiate Drug Prices Act")</f>
        <v>H.R.275: Empowering Medicare Seniors to Negotiate Drug Prices Act</v>
      </c>
      <c r="B127" s="6" t="s">
        <v>16</v>
      </c>
      <c r="C127" s="6" t="s">
        <v>20</v>
      </c>
      <c r="D127" s="6" t="s">
        <v>17</v>
      </c>
    </row>
    <row r="128" spans="1:4" ht="25.5">
      <c r="A128" s="5" t="s">
        <v>30</v>
      </c>
      <c r="B128" s="5" t="s">
        <v>23</v>
      </c>
      <c r="C128" s="5" t="s">
        <v>0</v>
      </c>
      <c r="D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2021-01-02T17:56:42Z</dcterms:modified>
  <cp:category/>
  <cp:version/>
  <cp:contentType/>
  <cp:contentStatus/>
</cp:coreProperties>
</file>